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55" windowHeight="5025" tabRatio="818" firstSheet="3" activeTab="3"/>
  </bookViews>
  <sheets>
    <sheet name="Cua1" sheetId="1" state="hidden" r:id="rId1"/>
    <sheet name="Cua3" sheetId="2" state="hidden" r:id="rId2"/>
    <sheet name="Cua3 (2)" sheetId="3" state="hidden" r:id="rId3"/>
    <sheet name="Índice" sheetId="4" r:id="rId4"/>
    <sheet name="Cuadro 1" sheetId="5" r:id="rId5"/>
    <sheet name="Cuadro 2" sheetId="6" r:id="rId6"/>
    <sheet name="Cuadro 3" sheetId="7" r:id="rId7"/>
    <sheet name="Cuadro 4" sheetId="8" r:id="rId8"/>
    <sheet name="Cuadro 5" sheetId="9" r:id="rId9"/>
    <sheet name="Clasificación ATC" sheetId="10" r:id="rId10"/>
  </sheets>
  <definedNames>
    <definedName name="_xlnm.Print_Area" localSheetId="0">'Cua1'!$A$1:$E$54</definedName>
    <definedName name="_xlnm.Print_Area" localSheetId="1">'Cua3'!$A$1:$E$50</definedName>
    <definedName name="_xlnm.Print_Area" localSheetId="2">'Cua3 (2)'!$A$1:$E$50</definedName>
    <definedName name="_xlnm.Print_Area" localSheetId="4">'Cuadro 1'!$A$1:$J$34</definedName>
    <definedName name="_xlnm.Print_Area" localSheetId="5">'Cuadro 2'!$A$1:$R$25</definedName>
    <definedName name="_xlnm.Print_Area" localSheetId="6">'Cuadro 3'!$A$1:$AO$46</definedName>
    <definedName name="_xlnm.Print_Area" localSheetId="7">'Cuadro 4'!$A$1:$P$29</definedName>
    <definedName name="_xlnm.Print_Titles" localSheetId="4">'Cuadro 1'!$1:$3</definedName>
    <definedName name="_xlnm.Print_Titles" localSheetId="5">'Cuadro 2'!$1:$5</definedName>
    <definedName name="_xlnm.Print_Titles" localSheetId="6">'Cuadro 3'!$1:$6</definedName>
    <definedName name="_xlnm.Print_Titles" localSheetId="7">'Cuadro 4'!$1:$5</definedName>
  </definedNames>
  <calcPr fullCalcOnLoad="1"/>
</workbook>
</file>

<file path=xl/sharedStrings.xml><?xml version="1.0" encoding="utf-8"?>
<sst xmlns="http://schemas.openxmlformats.org/spreadsheetml/2006/main" count="693" uniqueCount="122">
  <si>
    <t>Período</t>
  </si>
  <si>
    <t>Total de accesos residenciales</t>
  </si>
  <si>
    <t>Variación % del último mes respecto:</t>
  </si>
  <si>
    <t xml:space="preserve">     al mes anterior</t>
  </si>
  <si>
    <t>Total de accesos organizaciones</t>
  </si>
  <si>
    <t>al mismo mes del                                                                     año anterior</t>
  </si>
  <si>
    <t>Diciembre</t>
  </si>
  <si>
    <t>Junio</t>
  </si>
  <si>
    <t>Mayo</t>
  </si>
  <si>
    <t>Abril</t>
  </si>
  <si>
    <t>Marzo</t>
  </si>
  <si>
    <t>Febrero</t>
  </si>
  <si>
    <t>Enero</t>
  </si>
  <si>
    <t>Julio</t>
  </si>
  <si>
    <t>Agosto</t>
  </si>
  <si>
    <t>Octubre</t>
  </si>
  <si>
    <t>Noviembre</t>
  </si>
  <si>
    <t>Septiembre</t>
  </si>
  <si>
    <t>Accesos Fijos</t>
  </si>
  <si>
    <t>Accesos Móviles</t>
  </si>
  <si>
    <r>
      <t>Cuadro 3</t>
    </r>
    <r>
      <rPr>
        <sz val="10"/>
        <rFont val="Arial"/>
        <family val="2"/>
      </rPr>
      <t>. Accesos de organizaciones según tipo de conexión</t>
    </r>
  </si>
  <si>
    <r>
      <t>Cuadro 1</t>
    </r>
    <r>
      <rPr>
        <sz val="10"/>
        <rFont val="Arial"/>
        <family val="2"/>
      </rPr>
      <t>. Accesos residenciales según tipo de conexión</t>
    </r>
  </si>
  <si>
    <t>Enero*</t>
  </si>
  <si>
    <t>Febrero*</t>
  </si>
  <si>
    <t>Marzo*</t>
  </si>
  <si>
    <t>I trim de 2015</t>
  </si>
  <si>
    <t>II trim de 2015</t>
  </si>
  <si>
    <t>III trim de 2015</t>
  </si>
  <si>
    <t>IV trim de 2015</t>
  </si>
  <si>
    <t>I trim de 2016</t>
  </si>
  <si>
    <t>Variación % del último trimestre respecto:</t>
  </si>
  <si>
    <t xml:space="preserve">     al trimestre anterior</t>
  </si>
  <si>
    <t>al mismo trimestre del                                                                     año anterior</t>
  </si>
  <si>
    <t>Abril*</t>
  </si>
  <si>
    <t>Mayo*</t>
  </si>
  <si>
    <t>Junio*</t>
  </si>
  <si>
    <t>Índice</t>
  </si>
  <si>
    <t>Industria farmacéutica en la Argentina</t>
  </si>
  <si>
    <t>Facturación total</t>
  </si>
  <si>
    <t>Reventa local de importados</t>
  </si>
  <si>
    <t>Facturación de producción nacional</t>
  </si>
  <si>
    <t>Total</t>
  </si>
  <si>
    <t>Mercado interno</t>
  </si>
  <si>
    <t>Exportación</t>
  </si>
  <si>
    <t>Millones de pesos</t>
  </si>
  <si>
    <t>1º trimestre*</t>
  </si>
  <si>
    <t>2º trimestre*</t>
  </si>
  <si>
    <t>3º trimestre*</t>
  </si>
  <si>
    <t>4º trimestre*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</si>
  <si>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</si>
  <si>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</si>
  <si>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</si>
  <si>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</si>
  <si>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</si>
  <si>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</si>
  <si>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</si>
  <si>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</si>
  <si>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</si>
  <si>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</si>
  <si>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</si>
  <si>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</si>
  <si>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</si>
  <si>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</si>
  <si>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Grupo anatómico de la clasificación ATC</t>
  </si>
  <si>
    <t>País de origen</t>
  </si>
  <si>
    <t>Subtotal</t>
  </si>
  <si>
    <t>Sin identificación de país</t>
  </si>
  <si>
    <t>Resto</t>
  </si>
  <si>
    <t>Argentina</t>
  </si>
  <si>
    <t>India</t>
  </si>
  <si>
    <t>Alemania</t>
  </si>
  <si>
    <t>China</t>
  </si>
  <si>
    <t>Suiza</t>
  </si>
  <si>
    <t>Italia</t>
  </si>
  <si>
    <t>España</t>
  </si>
  <si>
    <t>Reino Unido</t>
  </si>
  <si>
    <t>Francia</t>
  </si>
  <si>
    <t>Brasil</t>
  </si>
  <si>
    <t>Holanda</t>
  </si>
  <si>
    <t>Israel</t>
  </si>
  <si>
    <t>Irlanda</t>
  </si>
  <si>
    <t>México</t>
  </si>
  <si>
    <t>Uruguay</t>
  </si>
  <si>
    <t>Japón</t>
  </si>
  <si>
    <t>Canadá</t>
  </si>
  <si>
    <t>para el año 2016, no se cuenta con la información de apertura por grupo anatómico de la clasificación ATC y por país de origen de la droga madre.</t>
  </si>
  <si>
    <t>Dinamarca</t>
  </si>
  <si>
    <t>República Checa</t>
  </si>
  <si>
    <t>Cuadro 1. Industria farmacéutica, facturación de producción nacional y reventa de importados. Años 2016-2019</t>
  </si>
  <si>
    <t>…</t>
  </si>
  <si>
    <t>Cuadro 5. Facturación de la industria farmacéutica por país de origen de la droga madre, tanto de insumos como de productos farmacológicos. Años 2016-2019</t>
  </si>
  <si>
    <t>Cuadro 4. Facturación por reventa local de importados de la industria farmacéutica por grupo anatómico de la clasificación ATC. Años 2016-2019</t>
  </si>
  <si>
    <t>Cuadro 3. Facturación de producción nacional de la industria farmacéutica por grupo anatómico de la clasificación ATC y por destino. Años 2016-2019</t>
  </si>
  <si>
    <t>Cuadro 2. Facturación total de la industria farmacéutica por grupo anatómico de la clasificación ATC. Años 2016-2019</t>
  </si>
  <si>
    <r>
      <t>Facturación al mercado interno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</si>
  <si>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1º trimestre</t>
    </r>
    <r>
      <rPr>
        <vertAlign val="superscript"/>
        <sz val="8"/>
        <rFont val="Arial"/>
        <family val="2"/>
      </rPr>
      <t>e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</si>
  <si>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La facturación al mercado interno incluye la reventa local de importados más la facturación de producción nacional al mercado interno.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</si>
  <si>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 Dirección Nacional de Estadísticas y Precios de la Producción y el Comercio. Dirección de Estadísticas del Sector Secundario.</t>
    </r>
  </si>
  <si>
    <t>Cuadro 1. Industria farmacéutica: facturación de producción nacional y reventa de importados. Años 2016-2019</t>
  </si>
  <si>
    <r>
      <t>Resto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</si>
  <si>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Incluye códigos ATC: P, S y V. No se difunden las cifras de cada uno de ellos, con la apertura por principales componentes, en virtud de dar cumplimiento al artículo 10 de ley n° 17.622, que hace referencia al secreto estadístico.</t>
    </r>
  </si>
  <si>
    <r>
      <t>Estados Unidos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</si>
  <si>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Incluye Puerto Rico.</t>
    </r>
  </si>
  <si>
    <t>Código ATC</t>
  </si>
  <si>
    <t>Grupo anatómico</t>
  </si>
  <si>
    <t>Aparato digestivo y metabolismo</t>
  </si>
  <si>
    <t>Sangre y órganos hematopoyéticos</t>
  </si>
  <si>
    <t>Aparato cardiovascular</t>
  </si>
  <si>
    <t>Medicamentos dermatológicos</t>
  </si>
  <si>
    <t>Aparato genitourinario y hormonas sexuales</t>
  </si>
  <si>
    <t>Hormonas para empleo sistémico, excluyendo hormonas sexuales</t>
  </si>
  <si>
    <t>Antiinfecciosos para empleo sistémico</t>
  </si>
  <si>
    <t>Medicamentos antineoplásicos e inmunomoduladores</t>
  </si>
  <si>
    <t>Aparato musculoesquelético</t>
  </si>
  <si>
    <t>Sistema nervioso</t>
  </si>
  <si>
    <t>Medicamentos antiparasitarios, insecticidas y repelentes</t>
  </si>
  <si>
    <t>Aparato respiratorio</t>
  </si>
  <si>
    <t>Órganos de los sentidos</t>
  </si>
  <si>
    <t>Varios</t>
  </si>
  <si>
    <r>
      <rPr>
        <b/>
        <sz val="9"/>
        <color indexed="8"/>
        <rFont val="Arial"/>
        <family val="2"/>
      </rPr>
      <t>Importante</t>
    </r>
    <r>
      <rPr>
        <sz val="9"/>
        <color indexed="8"/>
        <rFont val="Arial"/>
        <family val="2"/>
      </rPr>
      <t>: con el propósito de enriquecer el análisis del sector, a partir del año 2017 se amplía el panel de empresas relevadas. Por esta razón,</t>
    </r>
  </si>
  <si>
    <t>Clasificación Anatómica, Terapéutica, Química (ATC, por su sigla en inglés)</t>
  </si>
  <si>
    <r>
      <t>Nota:</t>
    </r>
    <r>
      <rPr>
        <sz val="8"/>
        <rFont val="Arial"/>
        <family val="2"/>
      </rPr>
      <t xml:space="preserve"> la clasificación ATC es un sistema de clasificación de medicamentos creado por el Consejo Nórdico de
Medicamentos y recomendado por la Organización Mundial de la Salud (OMS).</t>
    </r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</si>
</sst>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0.0%"/>
    <numFmt numFmtId="168" formatCode="0.0"/>
    <numFmt numFmtId="169" formatCode="#,##0.000"/>
    <numFmt numFmtId="170" formatCode="0.0000%"/>
    <numFmt numFmtId="171" formatCode="_ * #,##0.0_ ;_ * \-#,##0.0_ ;_ * &quot;-&quot;??_ ;_ @_ "/>
    <numFmt numFmtId="172" formatCode="#,##0.0"/>
    <numFmt numFmtId="173" formatCode="_-* #,##0.0000000\ _P_t_s_-;\-* #,##0.0000000\ _P_t_s_-;_-* &quot;-&quot;??\ _P_t_s_-;_-@_-"/>
    <numFmt numFmtId="174" formatCode="_-* #,##0.00000000\ _P_t_s_-;\-* #,##0.00000000\ _P_t_s_-;_-* &quot;-&quot;??\ _P_t_s_-;_-@_-"/>
    <numFmt numFmtId="175" formatCode="_-* #,##0.000000000\ _P_t_s_-;\-* #,##0.000000000\ _P_t_s_-;_-* &quot;-&quot;??\ _P_t_s_-;_-@_-"/>
    <numFmt numFmtId="176" formatCode="_-* #,##0.000000000000\ _P_t_s_-;\-* #,##0.000000000000\ _P_t_s_-;_-* &quot;-&quot;??\ _P_t_s_-;_-@_-"/>
    <numFmt numFmtId="177" formatCode="_-* #,##0.000000000000000\ _P_t_s_-;\-* #,##0.000000000000000\ _P_t_s_-;_-* &quot;-&quot;??\ _P_t_s_-;_-@_-"/>
    <numFmt numFmtId="178" formatCode="_-* #,##0.000\ _P_t_s_-;\-* #,##0.000\ _P_t_s_-;_-* &quot;-&quot;??\ _P_t_s_-;_-@_-"/>
    <numFmt numFmtId="179" formatCode="_-* #,##0.0000\ _P_t_s_-;\-* #,##0.0000\ _P_t_s_-;_-* &quot;-&quot;??\ _P_t_s_-;_-@_-"/>
    <numFmt numFmtId="180" formatCode="_-* #,##0.0000000000000000\ _P_t_s_-;\-* #,##0.0000000000000000\ _P_t_s_-;_-* &quot;-&quot;??\ _P_t_s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20"/>
      <name val="Arial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0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43" fillId="0" borderId="0">
      <alignment/>
      <protection/>
    </xf>
    <xf numFmtId="3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0" fillId="0" borderId="9" applyNumberFormat="0" applyFill="0" applyAlignment="0" applyProtection="0"/>
    <xf numFmtId="0" fontId="21" fillId="0" borderId="10" applyNumberFormat="0" applyFill="0" applyAlignment="0" applyProtection="0"/>
  </cellStyleXfs>
  <cellXfs count="144">
    <xf numFmtId="0" fontId="0" fillId="0" borderId="0" xfId="0" applyAlignment="1">
      <alignment/>
    </xf>
    <xf numFmtId="0" fontId="0" fillId="25" borderId="0" xfId="0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left"/>
    </xf>
    <xf numFmtId="168" fontId="2" fillId="25" borderId="0" xfId="0" applyNumberFormat="1" applyFont="1" applyFill="1" applyAlignment="1">
      <alignment horizontal="center"/>
    </xf>
    <xf numFmtId="168" fontId="2" fillId="25" borderId="11" xfId="0" applyNumberFormat="1" applyFont="1" applyFill="1" applyBorder="1" applyAlignment="1">
      <alignment horizontal="center"/>
    </xf>
    <xf numFmtId="3" fontId="2" fillId="25" borderId="0" xfId="0" applyNumberFormat="1" applyFont="1" applyFill="1" applyAlignment="1">
      <alignment horizontal="center"/>
    </xf>
    <xf numFmtId="3" fontId="0" fillId="25" borderId="0" xfId="0" applyNumberFormat="1" applyFill="1" applyAlignment="1">
      <alignment/>
    </xf>
    <xf numFmtId="0" fontId="5" fillId="25" borderId="0" xfId="0" applyFont="1" applyFill="1" applyAlignment="1">
      <alignment/>
    </xf>
    <xf numFmtId="169" fontId="2" fillId="25" borderId="0" xfId="0" applyNumberFormat="1" applyFont="1" applyFill="1" applyAlignment="1">
      <alignment horizontal="center"/>
    </xf>
    <xf numFmtId="167" fontId="0" fillId="25" borderId="0" xfId="66" applyNumberFormat="1" applyFill="1" applyAlignment="1">
      <alignment/>
    </xf>
    <xf numFmtId="167" fontId="0" fillId="25" borderId="0" xfId="0" applyNumberFormat="1" applyFill="1" applyAlignment="1">
      <alignment/>
    </xf>
    <xf numFmtId="4" fontId="2" fillId="25" borderId="0" xfId="0" applyNumberFormat="1" applyFont="1" applyFill="1" applyAlignment="1">
      <alignment horizontal="center"/>
    </xf>
    <xf numFmtId="4" fontId="0" fillId="25" borderId="0" xfId="0" applyNumberFormat="1" applyFill="1" applyAlignment="1">
      <alignment/>
    </xf>
    <xf numFmtId="170" fontId="0" fillId="25" borderId="0" xfId="66" applyNumberFormat="1" applyFill="1" applyAlignment="1">
      <alignment/>
    </xf>
    <xf numFmtId="0" fontId="2" fillId="25" borderId="0" xfId="0" applyFont="1" applyFill="1" applyBorder="1" applyAlignment="1">
      <alignment horizontal="left" wrapText="1" indent="1"/>
    </xf>
    <xf numFmtId="168" fontId="2" fillId="25" borderId="0" xfId="0" applyNumberFormat="1" applyFont="1" applyFill="1" applyBorder="1" applyAlignment="1">
      <alignment horizontal="center"/>
    </xf>
    <xf numFmtId="0" fontId="11" fillId="25" borderId="0" xfId="0" applyFont="1" applyFill="1" applyAlignment="1">
      <alignment/>
    </xf>
    <xf numFmtId="0" fontId="11" fillId="25" borderId="0" xfId="0" applyFont="1" applyFill="1" applyAlignment="1">
      <alignment horizontal="right"/>
    </xf>
    <xf numFmtId="3" fontId="11" fillId="25" borderId="0" xfId="0" applyNumberFormat="1" applyFont="1" applyFill="1" applyAlignment="1">
      <alignment/>
    </xf>
    <xf numFmtId="0" fontId="43" fillId="0" borderId="0" xfId="58">
      <alignment/>
      <protection/>
    </xf>
    <xf numFmtId="0" fontId="44" fillId="0" borderId="0" xfId="58" applyFont="1">
      <alignment/>
      <protection/>
    </xf>
    <xf numFmtId="0" fontId="45" fillId="0" borderId="0" xfId="58" applyFont="1">
      <alignment/>
      <protection/>
    </xf>
    <xf numFmtId="0" fontId="11" fillId="0" borderId="0" xfId="0" applyFont="1" applyAlignment="1">
      <alignment/>
    </xf>
    <xf numFmtId="0" fontId="11" fillId="25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1" fontId="5" fillId="0" borderId="0" xfId="51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58" applyFont="1">
      <alignment/>
      <protection/>
    </xf>
    <xf numFmtId="0" fontId="47" fillId="0" borderId="0" xfId="58" applyFont="1">
      <alignment/>
      <protection/>
    </xf>
    <xf numFmtId="0" fontId="11" fillId="0" borderId="11" xfId="0" applyFont="1" applyBorder="1" applyAlignment="1">
      <alignment/>
    </xf>
    <xf numFmtId="166" fontId="11" fillId="0" borderId="0" xfId="51" applyFont="1" applyBorder="1" applyAlignment="1">
      <alignment/>
    </xf>
    <xf numFmtId="173" fontId="11" fillId="0" borderId="0" xfId="51" applyNumberFormat="1" applyFont="1" applyBorder="1" applyAlignment="1">
      <alignment/>
    </xf>
    <xf numFmtId="166" fontId="0" fillId="26" borderId="0" xfId="51" applyFont="1" applyFill="1" applyAlignment="1">
      <alignment/>
    </xf>
    <xf numFmtId="168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25" borderId="11" xfId="0" applyFont="1" applyFill="1" applyBorder="1" applyAlignment="1">
      <alignment/>
    </xf>
    <xf numFmtId="172" fontId="11" fillId="0" borderId="0" xfId="0" applyNumberFormat="1" applyFont="1" applyBorder="1" applyAlignment="1">
      <alignment/>
    </xf>
    <xf numFmtId="172" fontId="11" fillId="0" borderId="11" xfId="0" applyNumberFormat="1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center" vertical="center" wrapText="1"/>
    </xf>
    <xf numFmtId="172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72" fontId="11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72" fontId="24" fillId="0" borderId="0" xfId="0" applyNumberFormat="1" applyFont="1" applyBorder="1" applyAlignment="1">
      <alignment horizontal="right"/>
    </xf>
    <xf numFmtId="172" fontId="24" fillId="0" borderId="0" xfId="0" applyNumberFormat="1" applyFont="1" applyBorder="1" applyAlignment="1">
      <alignment/>
    </xf>
    <xf numFmtId="166" fontId="11" fillId="0" borderId="0" xfId="51" applyFont="1" applyAlignment="1">
      <alignment/>
    </xf>
    <xf numFmtId="173" fontId="11" fillId="0" borderId="0" xfId="51" applyNumberFormat="1" applyFont="1" applyAlignment="1">
      <alignment/>
    </xf>
    <xf numFmtId="172" fontId="11" fillId="0" borderId="0" xfId="0" applyNumberFormat="1" applyFont="1" applyFill="1" applyBorder="1" applyAlignment="1">
      <alignment horizontal="right"/>
    </xf>
    <xf numFmtId="0" fontId="11" fillId="26" borderId="0" xfId="0" applyFont="1" applyFill="1" applyAlignment="1">
      <alignment/>
    </xf>
    <xf numFmtId="179" fontId="11" fillId="0" borderId="0" xfId="51" applyNumberFormat="1" applyFont="1" applyAlignment="1">
      <alignment/>
    </xf>
    <xf numFmtId="174" fontId="11" fillId="0" borderId="0" xfId="51" applyNumberFormat="1" applyFont="1" applyAlignment="1">
      <alignment/>
    </xf>
    <xf numFmtId="168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72" fontId="24" fillId="0" borderId="11" xfId="0" applyNumberFormat="1" applyFont="1" applyBorder="1" applyAlignment="1">
      <alignment horizontal="right"/>
    </xf>
    <xf numFmtId="172" fontId="11" fillId="0" borderId="11" xfId="0" applyNumberFormat="1" applyFont="1" applyBorder="1" applyAlignment="1">
      <alignment horizontal="right"/>
    </xf>
    <xf numFmtId="0" fontId="0" fillId="0" borderId="0" xfId="0" applyAlignment="1">
      <alignment wrapText="1"/>
    </xf>
    <xf numFmtId="172" fontId="11" fillId="0" borderId="0" xfId="0" applyNumberFormat="1" applyFont="1" applyBorder="1" applyAlignment="1">
      <alignment horizontal="center" vertical="center"/>
    </xf>
    <xf numFmtId="172" fontId="11" fillId="0" borderId="0" xfId="0" applyNumberFormat="1" applyFont="1" applyAlignment="1">
      <alignment horizontal="right"/>
    </xf>
    <xf numFmtId="175" fontId="11" fillId="0" borderId="0" xfId="51" applyNumberFormat="1" applyFont="1" applyFill="1" applyAlignment="1">
      <alignment horizontal="right"/>
    </xf>
    <xf numFmtId="172" fontId="11" fillId="0" borderId="0" xfId="0" applyNumberFormat="1" applyFont="1" applyAlignment="1">
      <alignment horizontal="center"/>
    </xf>
    <xf numFmtId="171" fontId="24" fillId="0" borderId="0" xfId="51" applyNumberFormat="1" applyFont="1" applyAlignment="1">
      <alignment/>
    </xf>
    <xf numFmtId="0" fontId="24" fillId="0" borderId="0" xfId="0" applyFont="1" applyAlignment="1">
      <alignment/>
    </xf>
    <xf numFmtId="0" fontId="11" fillId="25" borderId="12" xfId="0" applyFont="1" applyFill="1" applyBorder="1" applyAlignment="1">
      <alignment/>
    </xf>
    <xf numFmtId="0" fontId="11" fillId="25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25" borderId="12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 wrapText="1"/>
    </xf>
    <xf numFmtId="172" fontId="11" fillId="0" borderId="0" xfId="0" applyNumberFormat="1" applyFont="1" applyBorder="1" applyAlignment="1">
      <alignment horizontal="center"/>
    </xf>
    <xf numFmtId="172" fontId="24" fillId="0" borderId="0" xfId="0" applyNumberFormat="1" applyFont="1" applyAlignment="1">
      <alignment/>
    </xf>
    <xf numFmtId="166" fontId="11" fillId="0" borderId="0" xfId="51" applyFont="1" applyFill="1" applyAlignment="1">
      <alignment horizontal="right"/>
    </xf>
    <xf numFmtId="0" fontId="24" fillId="0" borderId="0" xfId="0" applyFont="1" applyBorder="1" applyAlignment="1">
      <alignment horizontal="left"/>
    </xf>
    <xf numFmtId="0" fontId="48" fillId="0" borderId="0" xfId="0" applyFont="1" applyAlignment="1">
      <alignment/>
    </xf>
    <xf numFmtId="166" fontId="11" fillId="26" borderId="0" xfId="51" applyFont="1" applyFill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172" fontId="24" fillId="0" borderId="0" xfId="0" applyNumberFormat="1" applyFont="1" applyFill="1" applyBorder="1" applyAlignment="1">
      <alignment horizontal="right"/>
    </xf>
    <xf numFmtId="174" fontId="11" fillId="0" borderId="0" xfId="51" applyNumberFormat="1" applyFont="1" applyFill="1" applyAlignment="1">
      <alignment/>
    </xf>
    <xf numFmtId="0" fontId="11" fillId="0" borderId="0" xfId="0" applyFont="1" applyFill="1" applyBorder="1" applyAlignment="1">
      <alignment horizontal="left"/>
    </xf>
    <xf numFmtId="180" fontId="11" fillId="0" borderId="0" xfId="51" applyNumberFormat="1" applyFont="1" applyAlignment="1">
      <alignment/>
    </xf>
    <xf numFmtId="176" fontId="11" fillId="0" borderId="0" xfId="51" applyNumberFormat="1" applyFont="1" applyAlignment="1">
      <alignment/>
    </xf>
    <xf numFmtId="178" fontId="11" fillId="0" borderId="0" xfId="51" applyNumberFormat="1" applyFont="1" applyAlignment="1">
      <alignment/>
    </xf>
    <xf numFmtId="177" fontId="11" fillId="0" borderId="0" xfId="51" applyNumberFormat="1" applyFont="1" applyAlignment="1">
      <alignment/>
    </xf>
    <xf numFmtId="172" fontId="24" fillId="0" borderId="11" xfId="0" applyNumberFormat="1" applyFont="1" applyFill="1" applyBorder="1" applyAlignment="1">
      <alignment horizontal="right"/>
    </xf>
    <xf numFmtId="172" fontId="11" fillId="0" borderId="11" xfId="0" applyNumberFormat="1" applyFont="1" applyBorder="1" applyAlignment="1">
      <alignment/>
    </xf>
    <xf numFmtId="172" fontId="24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7" fillId="0" borderId="0" xfId="46" applyFont="1" applyFill="1" applyAlignment="1" applyProtection="1">
      <alignment wrapText="1"/>
      <protection/>
    </xf>
    <xf numFmtId="0" fontId="50" fillId="0" borderId="0" xfId="58" applyFont="1">
      <alignment/>
      <protection/>
    </xf>
    <xf numFmtId="0" fontId="50" fillId="0" borderId="0" xfId="58" applyFont="1" applyBorder="1">
      <alignment/>
      <protection/>
    </xf>
    <xf numFmtId="0" fontId="51" fillId="0" borderId="14" xfId="58" applyFont="1" applyBorder="1" applyAlignment="1">
      <alignment horizontal="left"/>
      <protection/>
    </xf>
    <xf numFmtId="0" fontId="51" fillId="0" borderId="0" xfId="58" applyFont="1">
      <alignment/>
      <protection/>
    </xf>
    <xf numFmtId="0" fontId="51" fillId="0" borderId="15" xfId="58" applyFont="1" applyBorder="1" applyAlignment="1">
      <alignment horizontal="left"/>
      <protection/>
    </xf>
    <xf numFmtId="0" fontId="52" fillId="0" borderId="0" xfId="58" applyFont="1">
      <alignment/>
      <protection/>
    </xf>
    <xf numFmtId="0" fontId="2" fillId="25" borderId="0" xfId="0" applyFont="1" applyFill="1" applyBorder="1" applyAlignment="1">
      <alignment horizontal="left" wrapText="1" indent="1"/>
    </xf>
    <xf numFmtId="0" fontId="2" fillId="25" borderId="12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left" wrapText="1" indent="1"/>
    </xf>
    <xf numFmtId="0" fontId="11" fillId="0" borderId="0" xfId="0" applyFont="1" applyFill="1" applyBorder="1" applyAlignment="1" quotePrefix="1">
      <alignment wrapText="1"/>
    </xf>
    <xf numFmtId="0" fontId="0" fillId="0" borderId="0" xfId="0" applyAlignment="1">
      <alignment wrapText="1"/>
    </xf>
    <xf numFmtId="0" fontId="11" fillId="26" borderId="0" xfId="0" applyFont="1" applyFill="1" applyAlignment="1">
      <alignment wrapText="1"/>
    </xf>
    <xf numFmtId="172" fontId="11" fillId="0" borderId="12" xfId="0" applyNumberFormat="1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center" vertical="center"/>
    </xf>
    <xf numFmtId="172" fontId="11" fillId="0" borderId="12" xfId="0" applyNumberFormat="1" applyFont="1" applyBorder="1" applyAlignment="1">
      <alignment horizontal="center" vertical="center" wrapText="1"/>
    </xf>
    <xf numFmtId="172" fontId="11" fillId="0" borderId="11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/>
    </xf>
    <xf numFmtId="0" fontId="49" fillId="0" borderId="0" xfId="0" applyFont="1" applyAlignment="1">
      <alignment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0" fontId="0" fillId="0" borderId="0" xfId="0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yperlink 2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7">
      <selection activeCell="E53" sqref="E53:E54"/>
    </sheetView>
  </sheetViews>
  <sheetFormatPr defaultColWidth="11.421875" defaultRowHeight="12.75"/>
  <cols>
    <col min="1" max="1" width="15.00390625" style="1" customWidth="1"/>
    <col min="2" max="2" width="10.57421875" style="1" customWidth="1"/>
    <col min="3" max="3" width="12.57421875" style="1" customWidth="1"/>
    <col min="4" max="4" width="11.8515625" style="1" customWidth="1"/>
    <col min="5" max="5" width="12.57421875" style="1" customWidth="1"/>
    <col min="6" max="6" width="11.421875" style="1" customWidth="1"/>
    <col min="7" max="7" width="11.57421875" style="1" bestFit="1" customWidth="1"/>
    <col min="8" max="16384" width="11.421875" style="1" customWidth="1"/>
  </cols>
  <sheetData>
    <row r="1" ht="12.75">
      <c r="A1" s="9" t="s">
        <v>21</v>
      </c>
    </row>
    <row r="2" ht="6.75" customHeight="1"/>
    <row r="3" spans="1:5" ht="24.75" customHeight="1">
      <c r="A3" s="119" t="s">
        <v>0</v>
      </c>
      <c r="B3" s="119"/>
      <c r="C3" s="121" t="s">
        <v>1</v>
      </c>
      <c r="D3" s="121" t="s">
        <v>18</v>
      </c>
      <c r="E3" s="121" t="s">
        <v>19</v>
      </c>
    </row>
    <row r="4" spans="1:5" ht="24.75" customHeight="1">
      <c r="A4" s="120"/>
      <c r="B4" s="120"/>
      <c r="C4" s="122"/>
      <c r="D4" s="122"/>
      <c r="E4" s="122"/>
    </row>
    <row r="5" spans="1:5" ht="12.75" hidden="1">
      <c r="A5" s="3">
        <v>2013</v>
      </c>
      <c r="B5" s="4" t="s">
        <v>12</v>
      </c>
      <c r="C5" s="7">
        <f aca="true" t="shared" si="0" ref="C5:C16">+E5+D5</f>
        <v>11735679</v>
      </c>
      <c r="D5" s="7">
        <v>5270031</v>
      </c>
      <c r="E5" s="7">
        <v>6465648</v>
      </c>
    </row>
    <row r="6" spans="1:5" ht="12.75" hidden="1">
      <c r="A6" s="2"/>
      <c r="B6" s="4" t="s">
        <v>11</v>
      </c>
      <c r="C6" s="7">
        <f t="shared" si="0"/>
        <v>11700528</v>
      </c>
      <c r="D6" s="7">
        <v>5288298</v>
      </c>
      <c r="E6" s="7">
        <v>6412230</v>
      </c>
    </row>
    <row r="7" spans="1:5" ht="12.75" hidden="1">
      <c r="A7" s="2"/>
      <c r="B7" s="4" t="s">
        <v>10</v>
      </c>
      <c r="C7" s="7">
        <f t="shared" si="0"/>
        <v>12008352</v>
      </c>
      <c r="D7" s="7">
        <v>5333104</v>
      </c>
      <c r="E7" s="7">
        <v>6675248</v>
      </c>
    </row>
    <row r="8" spans="1:5" ht="12.75" hidden="1">
      <c r="A8" s="2"/>
      <c r="B8" s="4" t="s">
        <v>9</v>
      </c>
      <c r="C8" s="7">
        <f t="shared" si="0"/>
        <v>11985059</v>
      </c>
      <c r="D8" s="7">
        <v>5380215</v>
      </c>
      <c r="E8" s="7">
        <v>6604844</v>
      </c>
    </row>
    <row r="9" spans="1:5" ht="12.75" hidden="1">
      <c r="A9" s="2"/>
      <c r="B9" s="4" t="s">
        <v>8</v>
      </c>
      <c r="C9" s="7">
        <f t="shared" si="0"/>
        <v>12001801</v>
      </c>
      <c r="D9" s="7">
        <v>5401500</v>
      </c>
      <c r="E9" s="7">
        <v>6600301</v>
      </c>
    </row>
    <row r="10" spans="1:5" ht="12.75" hidden="1">
      <c r="A10" s="2"/>
      <c r="B10" s="4" t="s">
        <v>7</v>
      </c>
      <c r="C10" s="7">
        <f t="shared" si="0"/>
        <v>12179126</v>
      </c>
      <c r="D10" s="7">
        <v>5460063</v>
      </c>
      <c r="E10" s="7">
        <v>6719063</v>
      </c>
    </row>
    <row r="11" spans="1:5" ht="12.75" hidden="1">
      <c r="A11" s="2"/>
      <c r="B11" s="4" t="s">
        <v>13</v>
      </c>
      <c r="C11" s="7">
        <f t="shared" si="0"/>
        <v>12367983</v>
      </c>
      <c r="D11" s="7">
        <v>5508767</v>
      </c>
      <c r="E11" s="7">
        <v>6859216</v>
      </c>
    </row>
    <row r="12" spans="1:5" ht="12.75" hidden="1">
      <c r="A12" s="2"/>
      <c r="B12" s="4" t="s">
        <v>14</v>
      </c>
      <c r="C12" s="7">
        <f t="shared" si="0"/>
        <v>12292583</v>
      </c>
      <c r="D12" s="7">
        <v>5558340</v>
      </c>
      <c r="E12" s="7">
        <v>6734243</v>
      </c>
    </row>
    <row r="13" spans="1:5" ht="12.75" hidden="1">
      <c r="A13" s="2"/>
      <c r="B13" s="4" t="s">
        <v>17</v>
      </c>
      <c r="C13" s="7">
        <f t="shared" si="0"/>
        <v>12443361</v>
      </c>
      <c r="D13" s="7">
        <v>5622066</v>
      </c>
      <c r="E13" s="7">
        <v>6821295</v>
      </c>
    </row>
    <row r="14" spans="1:5" ht="12.75" hidden="1">
      <c r="A14" s="2"/>
      <c r="B14" s="4" t="s">
        <v>15</v>
      </c>
      <c r="C14" s="7">
        <f t="shared" si="0"/>
        <v>12778592</v>
      </c>
      <c r="D14" s="7">
        <v>5648751</v>
      </c>
      <c r="E14" s="7">
        <v>7129841</v>
      </c>
    </row>
    <row r="15" spans="1:5" ht="12.75" hidden="1">
      <c r="A15" s="2"/>
      <c r="B15" s="4" t="s">
        <v>16</v>
      </c>
      <c r="C15" s="7">
        <f t="shared" si="0"/>
        <v>13065588</v>
      </c>
      <c r="D15" s="7">
        <v>5672686</v>
      </c>
      <c r="E15" s="7">
        <v>7392902</v>
      </c>
    </row>
    <row r="16" spans="1:5" ht="12.75" hidden="1">
      <c r="A16" s="2"/>
      <c r="B16" s="4" t="s">
        <v>6</v>
      </c>
      <c r="C16" s="7">
        <f t="shared" si="0"/>
        <v>13110391</v>
      </c>
      <c r="D16" s="7">
        <v>5695139</v>
      </c>
      <c r="E16" s="7">
        <v>7415252</v>
      </c>
    </row>
    <row r="17" spans="1:5" ht="12.75" hidden="1">
      <c r="A17" s="2"/>
      <c r="B17" s="4"/>
      <c r="C17" s="7"/>
      <c r="D17" s="7"/>
      <c r="E17" s="7"/>
    </row>
    <row r="18" spans="1:5" ht="12.75" hidden="1">
      <c r="A18" s="3">
        <v>2014</v>
      </c>
      <c r="B18" s="4" t="s">
        <v>12</v>
      </c>
      <c r="C18" s="7">
        <f aca="true" t="shared" si="1" ref="C18:C29">+E18+D18</f>
        <v>12981939</v>
      </c>
      <c r="D18" s="7">
        <v>5707316</v>
      </c>
      <c r="E18" s="7">
        <v>7274623</v>
      </c>
    </row>
    <row r="19" spans="1:5" ht="12.75" hidden="1">
      <c r="A19" s="2"/>
      <c r="B19" s="4" t="s">
        <v>11</v>
      </c>
      <c r="C19" s="7">
        <f t="shared" si="1"/>
        <v>13203944</v>
      </c>
      <c r="D19" s="7">
        <v>5725775</v>
      </c>
      <c r="E19" s="7">
        <v>7478169</v>
      </c>
    </row>
    <row r="20" spans="1:5" ht="12.75" hidden="1">
      <c r="A20" s="2"/>
      <c r="B20" s="4" t="s">
        <v>10</v>
      </c>
      <c r="C20" s="7">
        <f t="shared" si="1"/>
        <v>13348652</v>
      </c>
      <c r="D20" s="7">
        <v>5746446</v>
      </c>
      <c r="E20" s="7">
        <v>7602206</v>
      </c>
    </row>
    <row r="21" spans="1:5" ht="12.75" hidden="1">
      <c r="A21" s="2"/>
      <c r="B21" s="4" t="s">
        <v>9</v>
      </c>
      <c r="C21" s="7">
        <f t="shared" si="1"/>
        <v>13343969</v>
      </c>
      <c r="D21" s="7">
        <v>5742993</v>
      </c>
      <c r="E21" s="7">
        <v>7600976</v>
      </c>
    </row>
    <row r="22" spans="1:5" ht="12.75" hidden="1">
      <c r="A22" s="2"/>
      <c r="B22" s="4" t="s">
        <v>8</v>
      </c>
      <c r="C22" s="7">
        <f t="shared" si="1"/>
        <v>13265392</v>
      </c>
      <c r="D22" s="7">
        <v>5717487</v>
      </c>
      <c r="E22" s="7">
        <v>7547905</v>
      </c>
    </row>
    <row r="23" spans="1:5" ht="12.75" hidden="1">
      <c r="A23" s="2"/>
      <c r="B23" s="4" t="s">
        <v>7</v>
      </c>
      <c r="C23" s="7">
        <f t="shared" si="1"/>
        <v>13383422</v>
      </c>
      <c r="D23" s="7">
        <v>5811557</v>
      </c>
      <c r="E23" s="7">
        <v>7571865</v>
      </c>
    </row>
    <row r="24" spans="1:5" ht="12.75" hidden="1">
      <c r="A24" s="2"/>
      <c r="B24" s="4" t="s">
        <v>13</v>
      </c>
      <c r="C24" s="7">
        <f t="shared" si="1"/>
        <v>13534434</v>
      </c>
      <c r="D24" s="7">
        <v>5839368</v>
      </c>
      <c r="E24" s="7">
        <v>7695066</v>
      </c>
    </row>
    <row r="25" spans="1:5" ht="12.75" hidden="1">
      <c r="A25" s="2"/>
      <c r="B25" s="4" t="s">
        <v>14</v>
      </c>
      <c r="C25" s="7">
        <f t="shared" si="1"/>
        <v>13730639</v>
      </c>
      <c r="D25" s="7">
        <v>5866347</v>
      </c>
      <c r="E25" s="7">
        <v>7864292</v>
      </c>
    </row>
    <row r="26" spans="1:5" ht="12.75" hidden="1">
      <c r="A26" s="2"/>
      <c r="B26" s="4" t="s">
        <v>17</v>
      </c>
      <c r="C26" s="7">
        <f t="shared" si="1"/>
        <v>13863610</v>
      </c>
      <c r="D26" s="7">
        <v>5889609</v>
      </c>
      <c r="E26" s="7">
        <v>7974001</v>
      </c>
    </row>
    <row r="27" spans="1:6" ht="12.75" hidden="1">
      <c r="A27" s="2"/>
      <c r="B27" s="4" t="s">
        <v>15</v>
      </c>
      <c r="C27" s="7">
        <f t="shared" si="1"/>
        <v>14377033</v>
      </c>
      <c r="D27" s="7">
        <v>5918468</v>
      </c>
      <c r="E27" s="7">
        <v>8458565</v>
      </c>
      <c r="F27" s="8"/>
    </row>
    <row r="28" spans="1:6" ht="12.75" hidden="1">
      <c r="A28" s="2"/>
      <c r="B28" s="4" t="s">
        <v>16</v>
      </c>
      <c r="C28" s="7">
        <f t="shared" si="1"/>
        <v>14443031</v>
      </c>
      <c r="D28" s="7">
        <v>5940691</v>
      </c>
      <c r="E28" s="7">
        <v>8502340</v>
      </c>
      <c r="F28" s="8"/>
    </row>
    <row r="29" spans="1:7" ht="12.75" hidden="1">
      <c r="A29" s="2"/>
      <c r="B29" s="4" t="s">
        <v>6</v>
      </c>
      <c r="C29" s="7">
        <f t="shared" si="1"/>
        <v>14422322</v>
      </c>
      <c r="D29" s="7">
        <v>5950094</v>
      </c>
      <c r="E29" s="7">
        <v>8472228</v>
      </c>
      <c r="F29" s="8"/>
      <c r="G29" s="8"/>
    </row>
    <row r="30" spans="1:5" ht="12.75" hidden="1">
      <c r="A30" s="2"/>
      <c r="B30" s="4"/>
      <c r="C30" s="7"/>
      <c r="D30" s="7"/>
      <c r="E30" s="7"/>
    </row>
    <row r="31" spans="1:5" ht="12.75">
      <c r="A31" s="3">
        <v>2015</v>
      </c>
      <c r="B31" s="4" t="s">
        <v>12</v>
      </c>
      <c r="C31" s="7">
        <f aca="true" t="shared" si="2" ref="C31:C42">+E31+D31</f>
        <v>14635938</v>
      </c>
      <c r="D31" s="7">
        <v>5950664</v>
      </c>
      <c r="E31" s="7">
        <v>8685274</v>
      </c>
    </row>
    <row r="32" spans="1:5" ht="12.75">
      <c r="A32" s="2"/>
      <c r="B32" s="4" t="s">
        <v>11</v>
      </c>
      <c r="C32" s="7">
        <f t="shared" si="2"/>
        <v>14665419</v>
      </c>
      <c r="D32" s="7">
        <v>5953651</v>
      </c>
      <c r="E32" s="7">
        <v>8711768</v>
      </c>
    </row>
    <row r="33" spans="1:7" ht="12.75">
      <c r="A33" s="2"/>
      <c r="B33" s="4" t="s">
        <v>10</v>
      </c>
      <c r="C33" s="7">
        <f t="shared" si="2"/>
        <v>14719323</v>
      </c>
      <c r="D33" s="7">
        <v>5975604</v>
      </c>
      <c r="E33" s="7">
        <v>8743719</v>
      </c>
      <c r="G33" s="11">
        <f>+E33/C33</f>
        <v>0.5940299699925058</v>
      </c>
    </row>
    <row r="34" spans="1:5" ht="12.75">
      <c r="A34" s="2"/>
      <c r="B34" s="4" t="s">
        <v>9</v>
      </c>
      <c r="C34" s="7">
        <f t="shared" si="2"/>
        <v>14806058</v>
      </c>
      <c r="D34" s="7">
        <v>5994189</v>
      </c>
      <c r="E34" s="7">
        <v>8811869</v>
      </c>
    </row>
    <row r="35" spans="1:5" ht="12.75">
      <c r="A35" s="2"/>
      <c r="B35" s="4" t="s">
        <v>8</v>
      </c>
      <c r="C35" s="7">
        <f t="shared" si="2"/>
        <v>15023026</v>
      </c>
      <c r="D35" s="7">
        <v>6034333</v>
      </c>
      <c r="E35" s="7">
        <v>8988693</v>
      </c>
    </row>
    <row r="36" spans="1:7" ht="12.75">
      <c r="A36" s="2"/>
      <c r="B36" s="4" t="s">
        <v>7</v>
      </c>
      <c r="C36" s="7">
        <f t="shared" si="2"/>
        <v>15144894</v>
      </c>
      <c r="D36" s="7">
        <v>6079764</v>
      </c>
      <c r="E36" s="7">
        <v>9065130</v>
      </c>
      <c r="G36" s="15">
        <f>+E36/C36</f>
        <v>0.5985601483906061</v>
      </c>
    </row>
    <row r="37" spans="1:7" ht="12.75">
      <c r="A37" s="2"/>
      <c r="B37" s="4" t="s">
        <v>13</v>
      </c>
      <c r="C37" s="7">
        <f t="shared" si="2"/>
        <v>15244843</v>
      </c>
      <c r="D37" s="7">
        <v>6114165</v>
      </c>
      <c r="E37" s="7">
        <v>9130678</v>
      </c>
      <c r="G37" s="15"/>
    </row>
    <row r="38" spans="1:7" ht="12.75">
      <c r="A38" s="2"/>
      <c r="B38" s="4" t="s">
        <v>14</v>
      </c>
      <c r="C38" s="7">
        <f t="shared" si="2"/>
        <v>15340412</v>
      </c>
      <c r="D38" s="7">
        <v>6146070</v>
      </c>
      <c r="E38" s="7">
        <v>9194342</v>
      </c>
      <c r="G38" s="15"/>
    </row>
    <row r="39" spans="1:7" ht="12.75">
      <c r="A39" s="2"/>
      <c r="B39" s="4" t="s">
        <v>17</v>
      </c>
      <c r="C39" s="7">
        <f t="shared" si="2"/>
        <v>15442272</v>
      </c>
      <c r="D39" s="7">
        <v>6183695</v>
      </c>
      <c r="E39" s="7">
        <f>9228577+30000</f>
        <v>9258577</v>
      </c>
      <c r="G39" s="11">
        <f>+E39/C39</f>
        <v>0.5995605439406844</v>
      </c>
    </row>
    <row r="40" spans="1:7" ht="12.75">
      <c r="A40" s="2"/>
      <c r="B40" s="4" t="s">
        <v>15</v>
      </c>
      <c r="C40" s="7">
        <f t="shared" si="2"/>
        <v>15677492</v>
      </c>
      <c r="D40" s="7">
        <v>6210136</v>
      </c>
      <c r="E40" s="7">
        <v>9467356</v>
      </c>
      <c r="G40" s="11"/>
    </row>
    <row r="41" spans="1:7" ht="12.75">
      <c r="A41" s="2"/>
      <c r="B41" s="4" t="s">
        <v>16</v>
      </c>
      <c r="C41" s="7">
        <f t="shared" si="2"/>
        <v>15769645</v>
      </c>
      <c r="D41" s="7">
        <v>6217482</v>
      </c>
      <c r="E41" s="7">
        <v>9552163</v>
      </c>
      <c r="G41" s="11"/>
    </row>
    <row r="42" spans="1:7" ht="12.75">
      <c r="A42" s="2"/>
      <c r="B42" s="4" t="s">
        <v>6</v>
      </c>
      <c r="C42" s="7">
        <f t="shared" si="2"/>
        <v>15900365</v>
      </c>
      <c r="D42" s="7">
        <v>6236263</v>
      </c>
      <c r="E42" s="7">
        <v>9664102</v>
      </c>
      <c r="G42" s="11">
        <f>+E42/C42</f>
        <v>0.6077912047930976</v>
      </c>
    </row>
    <row r="43" spans="1:5" ht="12.75">
      <c r="A43" s="2"/>
      <c r="B43" s="4"/>
      <c r="C43" s="7"/>
      <c r="D43" s="7"/>
      <c r="E43" s="7"/>
    </row>
    <row r="44" spans="1:5" ht="12.75">
      <c r="A44" s="3">
        <v>2016</v>
      </c>
      <c r="B44" s="4" t="s">
        <v>22</v>
      </c>
      <c r="C44" s="7">
        <f aca="true" t="shared" si="3" ref="C44:C49">+E44+D44</f>
        <v>16048057</v>
      </c>
      <c r="D44" s="7">
        <v>6251068</v>
      </c>
      <c r="E44" s="7">
        <v>9796989</v>
      </c>
    </row>
    <row r="45" spans="1:5" ht="12.75">
      <c r="A45" s="2"/>
      <c r="B45" s="4" t="s">
        <v>23</v>
      </c>
      <c r="C45" s="7">
        <f t="shared" si="3"/>
        <v>16067151</v>
      </c>
      <c r="D45" s="7">
        <v>6248988</v>
      </c>
      <c r="E45" s="7">
        <v>9818163</v>
      </c>
    </row>
    <row r="46" spans="1:8" ht="12.75">
      <c r="A46" s="2"/>
      <c r="B46" s="4" t="s">
        <v>24</v>
      </c>
      <c r="C46" s="7">
        <f t="shared" si="3"/>
        <v>16091940</v>
      </c>
      <c r="D46" s="7">
        <v>6264000</v>
      </c>
      <c r="E46" s="7">
        <v>9827940</v>
      </c>
      <c r="G46" s="11">
        <f>+E46/C46</f>
        <v>0.6107368036420717</v>
      </c>
      <c r="H46" s="12">
        <f>1-G46</f>
        <v>0.3892631963579283</v>
      </c>
    </row>
    <row r="47" spans="1:8" ht="12.75">
      <c r="A47" s="2"/>
      <c r="B47" s="4" t="s">
        <v>33</v>
      </c>
      <c r="C47" s="7">
        <f t="shared" si="3"/>
        <v>0</v>
      </c>
      <c r="D47" s="7"/>
      <c r="E47" s="7"/>
      <c r="G47" s="11"/>
      <c r="H47" s="12"/>
    </row>
    <row r="48" spans="1:8" ht="12.75">
      <c r="A48" s="2"/>
      <c r="B48" s="4" t="s">
        <v>34</v>
      </c>
      <c r="C48" s="7">
        <f t="shared" si="3"/>
        <v>0</v>
      </c>
      <c r="D48" s="7"/>
      <c r="E48" s="7"/>
      <c r="G48" s="11"/>
      <c r="H48" s="12"/>
    </row>
    <row r="49" spans="1:8" ht="12.75">
      <c r="A49" s="2"/>
      <c r="B49" s="4" t="s">
        <v>35</v>
      </c>
      <c r="C49" s="7">
        <f t="shared" si="3"/>
        <v>0</v>
      </c>
      <c r="D49" s="7"/>
      <c r="E49" s="7"/>
      <c r="G49" s="11"/>
      <c r="H49" s="12"/>
    </row>
    <row r="50" spans="1:5" ht="19.5" customHeight="1">
      <c r="A50" s="3" t="s">
        <v>2</v>
      </c>
      <c r="B50" s="2"/>
      <c r="C50" s="2"/>
      <c r="D50" s="2"/>
      <c r="E50" s="2"/>
    </row>
    <row r="51" spans="1:5" ht="6.75" customHeight="1">
      <c r="A51" s="3"/>
      <c r="B51" s="2"/>
      <c r="C51" s="2"/>
      <c r="D51" s="2"/>
      <c r="E51" s="2"/>
    </row>
    <row r="52" spans="1:5" ht="12.75">
      <c r="A52" s="2" t="s">
        <v>3</v>
      </c>
      <c r="B52" s="2"/>
      <c r="C52" s="5">
        <f>(C46/C45-1)*100</f>
        <v>0.1542837308244671</v>
      </c>
      <c r="D52" s="5">
        <f>(D46/D45-1)*100</f>
        <v>0.2402308981870327</v>
      </c>
      <c r="E52" s="5">
        <f>(E46/E45-1)*100</f>
        <v>0.09958074641864822</v>
      </c>
    </row>
    <row r="53" spans="1:5" ht="25.5" customHeight="1">
      <c r="A53" s="123" t="s">
        <v>5</v>
      </c>
      <c r="B53" s="123"/>
      <c r="C53" s="6">
        <f>+(C46/C33-1)*100</f>
        <v>9.325272636520033</v>
      </c>
      <c r="D53" s="6">
        <f>+(D46/D33-1)*100</f>
        <v>4.826223424443787</v>
      </c>
      <c r="E53" s="6">
        <f>+(E46/E33-1)*100</f>
        <v>12.399998215862151</v>
      </c>
    </row>
    <row r="55" spans="3:5" ht="12.75">
      <c r="C55" s="5"/>
      <c r="D55" s="5"/>
      <c r="E55" s="5"/>
    </row>
    <row r="56" spans="1:5" ht="24.75" customHeight="1">
      <c r="A56" s="119" t="s">
        <v>0</v>
      </c>
      <c r="B56" s="119"/>
      <c r="C56" s="121" t="s">
        <v>1</v>
      </c>
      <c r="D56" s="121" t="s">
        <v>18</v>
      </c>
      <c r="E56" s="121" t="s">
        <v>19</v>
      </c>
    </row>
    <row r="57" spans="1:5" ht="24.75" customHeight="1">
      <c r="A57" s="120"/>
      <c r="B57" s="120"/>
      <c r="C57" s="122"/>
      <c r="D57" s="122"/>
      <c r="E57" s="122"/>
    </row>
    <row r="58" spans="1:5" ht="12.75">
      <c r="A58" s="18"/>
      <c r="B58" s="19" t="s">
        <v>25</v>
      </c>
      <c r="C58" s="20">
        <f>AVERAGE(C31:C33)</f>
        <v>14673560</v>
      </c>
      <c r="D58" s="20">
        <f>AVERAGE(D31:D33)</f>
        <v>5959973</v>
      </c>
      <c r="E58" s="20">
        <f>AVERAGE(E31:E33)</f>
        <v>8713587</v>
      </c>
    </row>
    <row r="59" spans="1:5" ht="12.75">
      <c r="A59" s="18"/>
      <c r="B59" s="19" t="s">
        <v>26</v>
      </c>
      <c r="C59" s="20">
        <f>AVERAGE(C34:C36)</f>
        <v>14991326</v>
      </c>
      <c r="D59" s="20">
        <f>AVERAGE(D34:D36)</f>
        <v>6036095.333333333</v>
      </c>
      <c r="E59" s="20">
        <f>AVERAGE(E34:E36)</f>
        <v>8955230.666666666</v>
      </c>
    </row>
    <row r="60" spans="1:5" ht="12.75">
      <c r="A60" s="18"/>
      <c r="B60" s="19" t="s">
        <v>27</v>
      </c>
      <c r="C60" s="20">
        <f>AVERAGE(C37:C39)</f>
        <v>15342509</v>
      </c>
      <c r="D60" s="20">
        <f>AVERAGE(D37:D39)</f>
        <v>6147976.666666667</v>
      </c>
      <c r="E60" s="20">
        <f>AVERAGE(E37:E39)</f>
        <v>9194532.333333334</v>
      </c>
    </row>
    <row r="61" spans="1:5" ht="12.75">
      <c r="A61" s="18"/>
      <c r="B61" s="19" t="s">
        <v>28</v>
      </c>
      <c r="C61" s="20">
        <f>AVERAGE(C40:C42)</f>
        <v>15782500.666666666</v>
      </c>
      <c r="D61" s="20">
        <f>AVERAGE(D40:D42)</f>
        <v>6221293.666666667</v>
      </c>
      <c r="E61" s="20">
        <f>AVERAGE(E40:E42)</f>
        <v>9561207</v>
      </c>
    </row>
    <row r="62" spans="1:5" ht="12.75">
      <c r="A62" s="18"/>
      <c r="B62" s="19"/>
      <c r="C62" s="18"/>
      <c r="D62" s="18"/>
      <c r="E62" s="18"/>
    </row>
    <row r="63" spans="1:5" ht="12.75">
      <c r="A63" s="18"/>
      <c r="B63" s="19" t="s">
        <v>29</v>
      </c>
      <c r="C63" s="20">
        <f>AVERAGE(C44:C46)</f>
        <v>16069049.333333334</v>
      </c>
      <c r="D63" s="20">
        <f>AVERAGE(D44:D46)</f>
        <v>6254685.333333333</v>
      </c>
      <c r="E63" s="20">
        <f>AVERAGE(E44:E46)</f>
        <v>9814364</v>
      </c>
    </row>
    <row r="65" spans="1:5" ht="19.5" customHeight="1">
      <c r="A65" s="3" t="s">
        <v>30</v>
      </c>
      <c r="B65" s="2"/>
      <c r="C65" s="2"/>
      <c r="D65" s="2"/>
      <c r="E65" s="2"/>
    </row>
    <row r="66" spans="1:5" ht="6.75" customHeight="1">
      <c r="A66" s="3"/>
      <c r="B66" s="2"/>
      <c r="C66" s="2"/>
      <c r="D66" s="2"/>
      <c r="E66" s="2"/>
    </row>
    <row r="67" spans="1:5" ht="12.75">
      <c r="A67" s="2" t="s">
        <v>31</v>
      </c>
      <c r="B67" s="2"/>
      <c r="C67" s="5">
        <f>(C63/C61-1)*100</f>
        <v>1.8156100399974617</v>
      </c>
      <c r="D67" s="5">
        <f>(D63/D61-1)*100</f>
        <v>0.5367318833633616</v>
      </c>
      <c r="E67" s="5">
        <f>(E63/E61-1)*100</f>
        <v>2.647751481585958</v>
      </c>
    </row>
    <row r="68" spans="1:5" ht="25.5" customHeight="1">
      <c r="A68" s="118" t="s">
        <v>32</v>
      </c>
      <c r="B68" s="118"/>
      <c r="C68" s="17">
        <f>((C63/C58)-1)*100</f>
        <v>9.510230191809853</v>
      </c>
      <c r="D68" s="17">
        <f>((D63/D58)-1)*100</f>
        <v>4.944860208818613</v>
      </c>
      <c r="E68" s="17">
        <f>((E63/E58)-1)*100</f>
        <v>12.632880121584833</v>
      </c>
    </row>
    <row r="69" spans="1:5" ht="25.5" customHeight="1">
      <c r="A69" s="16"/>
      <c r="B69" s="16"/>
      <c r="C69" s="17"/>
      <c r="D69" s="17"/>
      <c r="E69" s="17"/>
    </row>
  </sheetData>
  <sheetProtection/>
  <mergeCells count="10">
    <mergeCell ref="A68:B68"/>
    <mergeCell ref="A56:B57"/>
    <mergeCell ref="C56:C57"/>
    <mergeCell ref="D56:D57"/>
    <mergeCell ref="E3:E4"/>
    <mergeCell ref="D3:D4"/>
    <mergeCell ref="E56:E57"/>
    <mergeCell ref="A53:B53"/>
    <mergeCell ref="C3:C4"/>
    <mergeCell ref="A3:B4"/>
  </mergeCells>
  <printOptions/>
  <pageMargins left="0.7874015748031497" right="0.7874015748031497" top="0.7874015748031497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140625" style="0" customWidth="1"/>
    <col min="2" max="2" width="65.8515625" style="0" customWidth="1"/>
  </cols>
  <sheetData>
    <row r="1" ht="12.75">
      <c r="A1" s="60" t="s">
        <v>120</v>
      </c>
    </row>
    <row r="3" spans="1:2" s="60" customFormat="1" ht="18" customHeight="1">
      <c r="A3" s="110" t="s">
        <v>103</v>
      </c>
      <c r="B3" s="110" t="s">
        <v>104</v>
      </c>
    </row>
    <row r="4" spans="1:2" s="60" customFormat="1" ht="12">
      <c r="A4" s="101"/>
      <c r="B4" s="101"/>
    </row>
    <row r="5" spans="1:3" s="60" customFormat="1" ht="12">
      <c r="A5" s="102" t="s">
        <v>41</v>
      </c>
      <c r="B5" s="103"/>
      <c r="C5" s="104"/>
    </row>
    <row r="6" spans="1:3" s="60" customFormat="1" ht="12">
      <c r="A6" s="105" t="s">
        <v>49</v>
      </c>
      <c r="B6" s="106" t="s">
        <v>105</v>
      </c>
      <c r="C6" s="107"/>
    </row>
    <row r="7" spans="1:3" s="60" customFormat="1" ht="12">
      <c r="A7" s="105" t="s">
        <v>50</v>
      </c>
      <c r="B7" s="106" t="s">
        <v>106</v>
      </c>
      <c r="C7" s="107"/>
    </row>
    <row r="8" spans="1:3" s="60" customFormat="1" ht="12">
      <c r="A8" s="105" t="s">
        <v>51</v>
      </c>
      <c r="B8" s="106" t="s">
        <v>107</v>
      </c>
      <c r="C8" s="107"/>
    </row>
    <row r="9" spans="1:3" s="60" customFormat="1" ht="12">
      <c r="A9" s="105" t="s">
        <v>52</v>
      </c>
      <c r="B9" s="106" t="s">
        <v>108</v>
      </c>
      <c r="C9" s="107"/>
    </row>
    <row r="10" spans="1:3" s="60" customFormat="1" ht="12">
      <c r="A10" s="105" t="s">
        <v>53</v>
      </c>
      <c r="B10" s="106" t="s">
        <v>109</v>
      </c>
      <c r="C10" s="107"/>
    </row>
    <row r="11" spans="1:3" s="60" customFormat="1" ht="12">
      <c r="A11" s="105" t="s">
        <v>54</v>
      </c>
      <c r="B11" s="106" t="s">
        <v>110</v>
      </c>
      <c r="C11" s="107"/>
    </row>
    <row r="12" spans="1:3" s="60" customFormat="1" ht="12">
      <c r="A12" s="105" t="s">
        <v>55</v>
      </c>
      <c r="B12" s="106" t="s">
        <v>111</v>
      </c>
      <c r="C12" s="107"/>
    </row>
    <row r="13" spans="1:3" s="60" customFormat="1" ht="12">
      <c r="A13" s="105" t="s">
        <v>56</v>
      </c>
      <c r="B13" s="106" t="s">
        <v>112</v>
      </c>
      <c r="C13" s="107"/>
    </row>
    <row r="14" spans="1:3" s="60" customFormat="1" ht="12">
      <c r="A14" s="105" t="s">
        <v>57</v>
      </c>
      <c r="B14" s="106" t="s">
        <v>113</v>
      </c>
      <c r="C14" s="107"/>
    </row>
    <row r="15" spans="1:3" s="60" customFormat="1" ht="12">
      <c r="A15" s="105" t="s">
        <v>58</v>
      </c>
      <c r="B15" s="106" t="s">
        <v>114</v>
      </c>
      <c r="C15" s="107"/>
    </row>
    <row r="16" spans="1:3" s="60" customFormat="1" ht="12">
      <c r="A16" s="105" t="s">
        <v>59</v>
      </c>
      <c r="B16" s="106" t="s">
        <v>115</v>
      </c>
      <c r="C16" s="107"/>
    </row>
    <row r="17" spans="1:3" s="60" customFormat="1" ht="12">
      <c r="A17" s="105" t="s">
        <v>60</v>
      </c>
      <c r="B17" s="106" t="s">
        <v>116</v>
      </c>
      <c r="C17" s="107"/>
    </row>
    <row r="18" spans="1:3" s="60" customFormat="1" ht="12">
      <c r="A18" s="105" t="s">
        <v>61</v>
      </c>
      <c r="B18" s="106" t="s">
        <v>117</v>
      </c>
      <c r="C18" s="107"/>
    </row>
    <row r="19" spans="1:3" s="60" customFormat="1" ht="12">
      <c r="A19" s="108" t="s">
        <v>62</v>
      </c>
      <c r="B19" s="109" t="s">
        <v>118</v>
      </c>
      <c r="C19" s="107"/>
    </row>
    <row r="20" spans="1:2" ht="12" customHeight="1">
      <c r="A20" s="142" t="s">
        <v>121</v>
      </c>
      <c r="B20" s="125"/>
    </row>
    <row r="21" spans="1:2" ht="12.75">
      <c r="A21" s="125"/>
      <c r="B21" s="125"/>
    </row>
    <row r="22" spans="1:2" ht="12.75">
      <c r="A22" s="125"/>
      <c r="B22" s="125"/>
    </row>
    <row r="23" spans="1:2" ht="12.75">
      <c r="A23" s="143"/>
      <c r="B23" s="143"/>
    </row>
    <row r="24" spans="1:2" ht="12.75">
      <c r="A24" s="143"/>
      <c r="B24" s="143"/>
    </row>
  </sheetData>
  <sheetProtection/>
  <mergeCells count="1">
    <mergeCell ref="A20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E53" sqref="E53:E54"/>
    </sheetView>
  </sheetViews>
  <sheetFormatPr defaultColWidth="11.421875" defaultRowHeight="12.75"/>
  <cols>
    <col min="1" max="1" width="15.00390625" style="1" customWidth="1"/>
    <col min="2" max="2" width="10.57421875" style="1" customWidth="1"/>
    <col min="3" max="3" width="13.421875" style="1" customWidth="1"/>
    <col min="4" max="4" width="9.57421875" style="1" customWidth="1"/>
    <col min="5" max="5" width="12.57421875" style="1" customWidth="1"/>
    <col min="6" max="16384" width="11.421875" style="1" customWidth="1"/>
  </cols>
  <sheetData>
    <row r="1" ht="12.75">
      <c r="A1" s="9" t="s">
        <v>20</v>
      </c>
    </row>
    <row r="3" spans="1:5" ht="24.75" customHeight="1">
      <c r="A3" s="119" t="s">
        <v>0</v>
      </c>
      <c r="B3" s="119"/>
      <c r="C3" s="121" t="s">
        <v>4</v>
      </c>
      <c r="D3" s="121" t="s">
        <v>18</v>
      </c>
      <c r="E3" s="121" t="s">
        <v>19</v>
      </c>
    </row>
    <row r="4" spans="1:5" ht="24.75" customHeight="1">
      <c r="A4" s="120"/>
      <c r="B4" s="120"/>
      <c r="C4" s="122"/>
      <c r="D4" s="122"/>
      <c r="E4" s="122"/>
    </row>
    <row r="5" spans="1:7" ht="12.75" hidden="1">
      <c r="A5" s="3">
        <v>2013</v>
      </c>
      <c r="B5" s="4" t="s">
        <v>12</v>
      </c>
      <c r="C5" s="7">
        <f aca="true" t="shared" si="0" ref="C5:C16">+E5+D5</f>
        <v>1978738</v>
      </c>
      <c r="D5" s="7">
        <v>452761</v>
      </c>
      <c r="E5" s="7">
        <v>1525977</v>
      </c>
      <c r="F5" s="8"/>
      <c r="G5" s="7"/>
    </row>
    <row r="6" spans="1:7" ht="12.75" hidden="1">
      <c r="A6" s="2"/>
      <c r="B6" s="4" t="s">
        <v>11</v>
      </c>
      <c r="C6" s="7">
        <f t="shared" si="0"/>
        <v>1997840</v>
      </c>
      <c r="D6" s="7">
        <v>455028</v>
      </c>
      <c r="E6" s="7">
        <v>1542812</v>
      </c>
      <c r="F6" s="8"/>
      <c r="G6" s="7"/>
    </row>
    <row r="7" spans="1:7" ht="12.75" hidden="1">
      <c r="A7" s="2"/>
      <c r="B7" s="4" t="s">
        <v>10</v>
      </c>
      <c r="C7" s="7">
        <f t="shared" si="0"/>
        <v>1933972</v>
      </c>
      <c r="D7" s="7">
        <v>455871</v>
      </c>
      <c r="E7" s="7">
        <v>1478101</v>
      </c>
      <c r="F7" s="8"/>
      <c r="G7" s="7"/>
    </row>
    <row r="8" spans="1:7" ht="12.75" hidden="1">
      <c r="A8" s="2"/>
      <c r="B8" s="4" t="s">
        <v>9</v>
      </c>
      <c r="C8" s="7">
        <f t="shared" si="0"/>
        <v>2021463</v>
      </c>
      <c r="D8" s="7">
        <v>464982</v>
      </c>
      <c r="E8" s="7">
        <v>1556481</v>
      </c>
      <c r="F8" s="8"/>
      <c r="G8" s="7"/>
    </row>
    <row r="9" spans="1:7" ht="12.75" hidden="1">
      <c r="A9" s="2"/>
      <c r="B9" s="4" t="s">
        <v>8</v>
      </c>
      <c r="C9" s="7">
        <f t="shared" si="0"/>
        <v>2093301</v>
      </c>
      <c r="D9" s="7">
        <v>463804</v>
      </c>
      <c r="E9" s="7">
        <v>1629497</v>
      </c>
      <c r="F9" s="8"/>
      <c r="G9" s="7"/>
    </row>
    <row r="10" spans="1:7" ht="12.75" hidden="1">
      <c r="A10" s="2"/>
      <c r="B10" s="4" t="s">
        <v>7</v>
      </c>
      <c r="C10" s="7">
        <f t="shared" si="0"/>
        <v>2164860</v>
      </c>
      <c r="D10" s="7">
        <v>469536</v>
      </c>
      <c r="E10" s="7">
        <v>1695324</v>
      </c>
      <c r="F10" s="8"/>
      <c r="G10" s="7"/>
    </row>
    <row r="11" spans="1:7" ht="12.75" hidden="1">
      <c r="A11" s="2"/>
      <c r="B11" s="4" t="s">
        <v>13</v>
      </c>
      <c r="C11" s="7">
        <f t="shared" si="0"/>
        <v>2162243</v>
      </c>
      <c r="D11" s="7">
        <v>472879</v>
      </c>
      <c r="E11" s="7">
        <v>1689364</v>
      </c>
      <c r="F11" s="8"/>
      <c r="G11" s="7"/>
    </row>
    <row r="12" spans="1:7" ht="12.75" hidden="1">
      <c r="A12" s="2"/>
      <c r="B12" s="4" t="s">
        <v>14</v>
      </c>
      <c r="C12" s="7">
        <f t="shared" si="0"/>
        <v>2112665</v>
      </c>
      <c r="D12" s="7">
        <v>472345</v>
      </c>
      <c r="E12" s="7">
        <v>1640320</v>
      </c>
      <c r="F12" s="8"/>
      <c r="G12" s="7"/>
    </row>
    <row r="13" spans="1:7" ht="12.75" hidden="1">
      <c r="A13" s="2"/>
      <c r="B13" s="4" t="s">
        <v>17</v>
      </c>
      <c r="C13" s="7">
        <f t="shared" si="0"/>
        <v>2076691</v>
      </c>
      <c r="D13" s="7">
        <v>476227</v>
      </c>
      <c r="E13" s="7">
        <v>1600464</v>
      </c>
      <c r="F13" s="8"/>
      <c r="G13" s="7"/>
    </row>
    <row r="14" spans="1:7" ht="12.75" hidden="1">
      <c r="A14" s="2"/>
      <c r="B14" s="4" t="s">
        <v>15</v>
      </c>
      <c r="C14" s="7">
        <f t="shared" si="0"/>
        <v>2251748</v>
      </c>
      <c r="D14" s="7">
        <v>476481</v>
      </c>
      <c r="E14" s="7">
        <v>1775267</v>
      </c>
      <c r="F14" s="8"/>
      <c r="G14" s="7"/>
    </row>
    <row r="15" spans="1:7" ht="12.75" hidden="1">
      <c r="A15" s="2"/>
      <c r="B15" s="4" t="s">
        <v>16</v>
      </c>
      <c r="C15" s="7">
        <f t="shared" si="0"/>
        <v>2242803</v>
      </c>
      <c r="D15" s="7">
        <v>477391</v>
      </c>
      <c r="E15" s="7">
        <v>1765412</v>
      </c>
      <c r="F15" s="8"/>
      <c r="G15" s="7"/>
    </row>
    <row r="16" spans="1:7" ht="12.75" hidden="1">
      <c r="A16" s="2"/>
      <c r="B16" s="4" t="s">
        <v>6</v>
      </c>
      <c r="C16" s="7">
        <f t="shared" si="0"/>
        <v>2286157</v>
      </c>
      <c r="D16" s="7">
        <v>480278</v>
      </c>
      <c r="E16" s="7">
        <v>1805879</v>
      </c>
      <c r="F16" s="8"/>
      <c r="G16" s="7"/>
    </row>
    <row r="17" spans="1:6" ht="12.75" hidden="1">
      <c r="A17" s="2"/>
      <c r="B17" s="4"/>
      <c r="C17" s="7"/>
      <c r="D17" s="7"/>
      <c r="E17" s="7"/>
      <c r="F17" s="8"/>
    </row>
    <row r="18" spans="1:7" ht="12.75" hidden="1">
      <c r="A18" s="3">
        <v>2014</v>
      </c>
      <c r="B18" s="4" t="s">
        <v>12</v>
      </c>
      <c r="C18" s="7">
        <f aca="true" t="shared" si="1" ref="C18:C29">+E18+D18</f>
        <v>2301024</v>
      </c>
      <c r="D18" s="7">
        <v>480197</v>
      </c>
      <c r="E18" s="7">
        <v>1820827</v>
      </c>
      <c r="F18" s="8"/>
      <c r="G18" s="7"/>
    </row>
    <row r="19" spans="1:7" ht="12.75" hidden="1">
      <c r="A19" s="2"/>
      <c r="B19" s="4" t="s">
        <v>11</v>
      </c>
      <c r="C19" s="7">
        <f t="shared" si="1"/>
        <v>2330810</v>
      </c>
      <c r="D19" s="7">
        <v>480161</v>
      </c>
      <c r="E19" s="7">
        <v>1850649</v>
      </c>
      <c r="F19" s="8"/>
      <c r="G19" s="7"/>
    </row>
    <row r="20" spans="1:7" ht="12.75" hidden="1">
      <c r="A20" s="2"/>
      <c r="B20" s="4" t="s">
        <v>10</v>
      </c>
      <c r="C20" s="7">
        <f t="shared" si="1"/>
        <v>2388793</v>
      </c>
      <c r="D20" s="7">
        <v>481705</v>
      </c>
      <c r="E20" s="7">
        <v>1907088</v>
      </c>
      <c r="F20" s="8"/>
      <c r="G20" s="7"/>
    </row>
    <row r="21" spans="1:7" ht="12.75" hidden="1">
      <c r="A21" s="2"/>
      <c r="B21" s="4" t="s">
        <v>9</v>
      </c>
      <c r="C21" s="7">
        <f t="shared" si="1"/>
        <v>2387452</v>
      </c>
      <c r="D21" s="7">
        <v>481814</v>
      </c>
      <c r="E21" s="7">
        <v>1905638</v>
      </c>
      <c r="F21" s="8"/>
      <c r="G21" s="7"/>
    </row>
    <row r="22" spans="1:7" ht="12.75" hidden="1">
      <c r="A22" s="2"/>
      <c r="B22" s="4" t="s">
        <v>8</v>
      </c>
      <c r="C22" s="7">
        <f t="shared" si="1"/>
        <v>2426046</v>
      </c>
      <c r="D22" s="7">
        <v>486141</v>
      </c>
      <c r="E22" s="7">
        <v>1939905</v>
      </c>
      <c r="F22" s="8"/>
      <c r="G22" s="7"/>
    </row>
    <row r="23" spans="1:7" ht="12.75" hidden="1">
      <c r="A23" s="2"/>
      <c r="B23" s="4" t="s">
        <v>7</v>
      </c>
      <c r="C23" s="7">
        <f t="shared" si="1"/>
        <v>2441784</v>
      </c>
      <c r="D23" s="7">
        <v>485209</v>
      </c>
      <c r="E23" s="7">
        <v>1956575</v>
      </c>
      <c r="F23" s="8"/>
      <c r="G23" s="7"/>
    </row>
    <row r="24" spans="1:7" ht="12.75" hidden="1">
      <c r="A24" s="2"/>
      <c r="B24" s="4" t="s">
        <v>13</v>
      </c>
      <c r="C24" s="7">
        <f t="shared" si="1"/>
        <v>2614944</v>
      </c>
      <c r="D24" s="7">
        <v>487987</v>
      </c>
      <c r="E24" s="7">
        <v>2126957</v>
      </c>
      <c r="F24" s="8"/>
      <c r="G24" s="7"/>
    </row>
    <row r="25" spans="1:7" ht="12.75" hidden="1">
      <c r="A25" s="2"/>
      <c r="B25" s="4" t="s">
        <v>14</v>
      </c>
      <c r="C25" s="7">
        <f t="shared" si="1"/>
        <v>2615980</v>
      </c>
      <c r="D25" s="7">
        <v>489994</v>
      </c>
      <c r="E25" s="7">
        <v>2125986</v>
      </c>
      <c r="F25" s="8"/>
      <c r="G25" s="7"/>
    </row>
    <row r="26" spans="1:7" ht="12.75" hidden="1">
      <c r="A26" s="2"/>
      <c r="B26" s="4" t="s">
        <v>17</v>
      </c>
      <c r="C26" s="7">
        <f t="shared" si="1"/>
        <v>2643861</v>
      </c>
      <c r="D26" s="7">
        <v>493685</v>
      </c>
      <c r="E26" s="7">
        <v>2150176</v>
      </c>
      <c r="F26" s="8"/>
      <c r="G26" s="7"/>
    </row>
    <row r="27" spans="1:7" ht="12.75" hidden="1">
      <c r="A27" s="2"/>
      <c r="B27" s="4" t="s">
        <v>15</v>
      </c>
      <c r="C27" s="7">
        <f t="shared" si="1"/>
        <v>2702071</v>
      </c>
      <c r="D27" s="7">
        <v>494740</v>
      </c>
      <c r="E27" s="7">
        <v>2207331</v>
      </c>
      <c r="F27" s="8"/>
      <c r="G27" s="7"/>
    </row>
    <row r="28" spans="1:7" ht="12.75" hidden="1">
      <c r="A28" s="2"/>
      <c r="B28" s="4" t="s">
        <v>16</v>
      </c>
      <c r="C28" s="7">
        <f t="shared" si="1"/>
        <v>2720749</v>
      </c>
      <c r="D28" s="7">
        <v>496789</v>
      </c>
      <c r="E28" s="7">
        <v>2223960</v>
      </c>
      <c r="F28" s="8"/>
      <c r="G28" s="7"/>
    </row>
    <row r="29" spans="1:7" ht="12.75" hidden="1">
      <c r="A29" s="2"/>
      <c r="B29" s="4" t="s">
        <v>6</v>
      </c>
      <c r="C29" s="7">
        <f t="shared" si="1"/>
        <v>2790523</v>
      </c>
      <c r="D29" s="7">
        <v>498763</v>
      </c>
      <c r="E29" s="7">
        <v>2291760</v>
      </c>
      <c r="F29" s="8"/>
      <c r="G29" s="7"/>
    </row>
    <row r="30" spans="1:7" ht="12.75" hidden="1">
      <c r="A30" s="2"/>
      <c r="B30" s="4"/>
      <c r="C30" s="7"/>
      <c r="D30" s="7"/>
      <c r="E30" s="7"/>
      <c r="F30" s="8"/>
      <c r="G30" s="7"/>
    </row>
    <row r="31" spans="1:7" ht="12.75">
      <c r="A31" s="3">
        <v>2015</v>
      </c>
      <c r="B31" s="4" t="s">
        <v>12</v>
      </c>
      <c r="C31" s="7">
        <f aca="true" t="shared" si="2" ref="C31:C42">+E31+D31</f>
        <v>2807107</v>
      </c>
      <c r="D31" s="7">
        <v>499201</v>
      </c>
      <c r="E31" s="7">
        <v>2307906</v>
      </c>
      <c r="F31" s="8"/>
      <c r="G31" s="7"/>
    </row>
    <row r="32" spans="1:7" ht="12.75">
      <c r="A32" s="2"/>
      <c r="B32" s="4" t="s">
        <v>11</v>
      </c>
      <c r="C32" s="7">
        <f t="shared" si="2"/>
        <v>2814274</v>
      </c>
      <c r="D32" s="7">
        <v>499721</v>
      </c>
      <c r="E32" s="7">
        <v>2314553</v>
      </c>
      <c r="F32" s="8"/>
      <c r="G32" s="7"/>
    </row>
    <row r="33" spans="1:7" ht="12.75">
      <c r="A33" s="2"/>
      <c r="B33" s="4" t="s">
        <v>10</v>
      </c>
      <c r="C33" s="7">
        <f t="shared" si="2"/>
        <v>2827546</v>
      </c>
      <c r="D33" s="7">
        <v>503142</v>
      </c>
      <c r="E33" s="7">
        <v>2324404</v>
      </c>
      <c r="F33" s="8"/>
      <c r="G33" s="10">
        <f>+E33/C33*100</f>
        <v>82.20570063227972</v>
      </c>
    </row>
    <row r="34" spans="1:7" ht="12.75">
      <c r="A34" s="2"/>
      <c r="B34" s="4" t="s">
        <v>9</v>
      </c>
      <c r="C34" s="7">
        <f t="shared" si="2"/>
        <v>2873526</v>
      </c>
      <c r="D34" s="7">
        <v>512351</v>
      </c>
      <c r="E34" s="7">
        <v>2361175</v>
      </c>
      <c r="F34" s="8"/>
      <c r="G34" s="7"/>
    </row>
    <row r="35" spans="1:7" ht="12.75">
      <c r="A35" s="2"/>
      <c r="B35" s="4" t="s">
        <v>8</v>
      </c>
      <c r="C35" s="7">
        <f t="shared" si="2"/>
        <v>2882917</v>
      </c>
      <c r="D35" s="7">
        <v>516026</v>
      </c>
      <c r="E35" s="7">
        <v>2366891</v>
      </c>
      <c r="F35" s="8"/>
      <c r="G35" s="7"/>
    </row>
    <row r="36" spans="1:7" ht="12.75">
      <c r="A36" s="2"/>
      <c r="B36" s="4" t="s">
        <v>7</v>
      </c>
      <c r="C36" s="7">
        <f t="shared" si="2"/>
        <v>2931642</v>
      </c>
      <c r="D36" s="7">
        <v>519272</v>
      </c>
      <c r="E36" s="7">
        <v>2412370</v>
      </c>
      <c r="F36" s="8"/>
      <c r="G36" s="7"/>
    </row>
    <row r="37" spans="1:7" ht="12.75">
      <c r="A37" s="2"/>
      <c r="B37" s="4" t="s">
        <v>13</v>
      </c>
      <c r="C37" s="7">
        <f t="shared" si="2"/>
        <v>2885797</v>
      </c>
      <c r="D37" s="7">
        <v>524644</v>
      </c>
      <c r="E37" s="7">
        <v>2361153</v>
      </c>
      <c r="F37" s="8"/>
      <c r="G37" s="7"/>
    </row>
    <row r="38" spans="1:7" ht="12.75">
      <c r="A38" s="2"/>
      <c r="B38" s="4" t="s">
        <v>14</v>
      </c>
      <c r="C38" s="7">
        <f t="shared" si="2"/>
        <v>2962143</v>
      </c>
      <c r="D38" s="7">
        <v>527142</v>
      </c>
      <c r="E38" s="7">
        <v>2435001</v>
      </c>
      <c r="F38" s="8"/>
      <c r="G38" s="7"/>
    </row>
    <row r="39" spans="1:7" ht="12.75">
      <c r="A39" s="2"/>
      <c r="B39" s="4" t="s">
        <v>17</v>
      </c>
      <c r="C39" s="7">
        <f t="shared" si="2"/>
        <v>2935347</v>
      </c>
      <c r="D39" s="7">
        <v>529670</v>
      </c>
      <c r="E39" s="7">
        <v>2405677</v>
      </c>
      <c r="F39" s="8"/>
      <c r="G39" s="10"/>
    </row>
    <row r="40" spans="1:7" ht="12.75">
      <c r="A40" s="2"/>
      <c r="B40" s="4" t="s">
        <v>15</v>
      </c>
      <c r="C40" s="7">
        <f t="shared" si="2"/>
        <v>2959255</v>
      </c>
      <c r="D40" s="7">
        <v>531369</v>
      </c>
      <c r="E40" s="7">
        <v>2427886</v>
      </c>
      <c r="F40" s="8"/>
      <c r="G40" s="10"/>
    </row>
    <row r="41" spans="1:7" ht="12.75">
      <c r="A41" s="2"/>
      <c r="B41" s="4" t="s">
        <v>16</v>
      </c>
      <c r="C41" s="7">
        <f t="shared" si="2"/>
        <v>2962449</v>
      </c>
      <c r="D41" s="7">
        <v>531883</v>
      </c>
      <c r="E41" s="7">
        <v>2430566</v>
      </c>
      <c r="F41" s="8"/>
      <c r="G41" s="10"/>
    </row>
    <row r="42" spans="1:7" ht="12.75">
      <c r="A42" s="2"/>
      <c r="B42" s="4" t="s">
        <v>6</v>
      </c>
      <c r="C42" s="7">
        <f t="shared" si="2"/>
        <v>2982349</v>
      </c>
      <c r="D42" s="7">
        <v>536242</v>
      </c>
      <c r="E42" s="7">
        <v>2446107</v>
      </c>
      <c r="F42" s="8"/>
      <c r="G42" s="10">
        <f>+E42/C42*100</f>
        <v>82.01947525256098</v>
      </c>
    </row>
    <row r="43" spans="1:7" ht="12.75">
      <c r="A43" s="2"/>
      <c r="B43" s="4"/>
      <c r="C43" s="7"/>
      <c r="D43" s="7"/>
      <c r="E43" s="7"/>
      <c r="F43" s="8"/>
      <c r="G43" s="7"/>
    </row>
    <row r="44" spans="1:7" ht="12.75">
      <c r="A44" s="3">
        <v>2016</v>
      </c>
      <c r="B44" s="4" t="s">
        <v>22</v>
      </c>
      <c r="C44" s="7">
        <f>+E44+D44</f>
        <v>2988109</v>
      </c>
      <c r="D44" s="7">
        <v>537896</v>
      </c>
      <c r="E44" s="7">
        <v>2450213</v>
      </c>
      <c r="F44" s="8"/>
      <c r="G44" s="7"/>
    </row>
    <row r="45" spans="1:7" ht="12.75">
      <c r="A45" s="2"/>
      <c r="B45" s="4" t="s">
        <v>23</v>
      </c>
      <c r="C45" s="7">
        <f>+E45+D45</f>
        <v>2990191</v>
      </c>
      <c r="D45" s="7">
        <v>537252</v>
      </c>
      <c r="E45" s="7">
        <v>2452939</v>
      </c>
      <c r="F45" s="8"/>
      <c r="G45" s="7"/>
    </row>
    <row r="46" spans="1:8" ht="12.75">
      <c r="A46" s="2"/>
      <c r="B46" s="4" t="s">
        <v>24</v>
      </c>
      <c r="C46" s="7">
        <f>+E46+D46</f>
        <v>2980907</v>
      </c>
      <c r="D46" s="7">
        <v>536480</v>
      </c>
      <c r="E46" s="7">
        <v>2444427</v>
      </c>
      <c r="F46" s="8"/>
      <c r="G46" s="13">
        <f>+E46/C46*100</f>
        <v>82.00279310961396</v>
      </c>
      <c r="H46" s="14">
        <f>100-G46</f>
        <v>17.99720689038604</v>
      </c>
    </row>
    <row r="47" spans="1:5" ht="19.5" customHeight="1">
      <c r="A47" s="3" t="s">
        <v>2</v>
      </c>
      <c r="B47" s="2"/>
      <c r="C47" s="2"/>
      <c r="D47" s="2"/>
      <c r="E47" s="2"/>
    </row>
    <row r="48" spans="1:5" ht="6.75" customHeight="1">
      <c r="A48" s="3"/>
      <c r="B48" s="2"/>
      <c r="C48" s="2"/>
      <c r="D48" s="2"/>
      <c r="E48" s="2"/>
    </row>
    <row r="49" spans="1:5" ht="12.75">
      <c r="A49" s="2" t="s">
        <v>3</v>
      </c>
      <c r="B49" s="2"/>
      <c r="C49" s="5">
        <f>(C46/C45-1)*100</f>
        <v>-0.3104818387855479</v>
      </c>
      <c r="D49" s="5">
        <f>(D46/D45-1)*100</f>
        <v>-0.14369420681542566</v>
      </c>
      <c r="E49" s="5">
        <f>(E46/E45-1)*100</f>
        <v>-0.3470122983082691</v>
      </c>
    </row>
    <row r="50" spans="1:5" ht="25.5" customHeight="1">
      <c r="A50" s="123" t="s">
        <v>5</v>
      </c>
      <c r="B50" s="123"/>
      <c r="C50" s="6">
        <f>+(C46/C33-1)*100</f>
        <v>5.423819806998709</v>
      </c>
      <c r="D50" s="6">
        <f>+(D46/D33-1)*100</f>
        <v>6.625962451951928</v>
      </c>
      <c r="E50" s="6">
        <f>+(E46/E33-1)*100</f>
        <v>5.16360322904279</v>
      </c>
    </row>
    <row r="52" ht="12.75">
      <c r="E52" s="8"/>
    </row>
    <row r="53" ht="12.75">
      <c r="E53" s="8"/>
    </row>
  </sheetData>
  <sheetProtection/>
  <mergeCells count="5">
    <mergeCell ref="A50:B50"/>
    <mergeCell ref="C3:C4"/>
    <mergeCell ref="A3:B4"/>
    <mergeCell ref="E3:E4"/>
    <mergeCell ref="D3:D4"/>
  </mergeCells>
  <printOptions/>
  <pageMargins left="0.7874015748031497" right="0.7874015748031497" top="0.7874015748031497" bottom="0.3149606299212598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E53" sqref="E53:E54"/>
    </sheetView>
  </sheetViews>
  <sheetFormatPr defaultColWidth="11.421875" defaultRowHeight="12.75"/>
  <cols>
    <col min="1" max="1" width="15.00390625" style="1" customWidth="1"/>
    <col min="2" max="2" width="10.57421875" style="1" customWidth="1"/>
    <col min="3" max="3" width="13.421875" style="1" customWidth="1"/>
    <col min="4" max="4" width="9.57421875" style="1" customWidth="1"/>
    <col min="5" max="5" width="12.57421875" style="1" customWidth="1"/>
    <col min="6" max="16384" width="11.421875" style="1" customWidth="1"/>
  </cols>
  <sheetData>
    <row r="1" ht="12.75">
      <c r="A1" s="9" t="s">
        <v>20</v>
      </c>
    </row>
    <row r="3" spans="1:5" ht="24.75" customHeight="1">
      <c r="A3" s="119" t="s">
        <v>0</v>
      </c>
      <c r="B3" s="119"/>
      <c r="C3" s="121" t="s">
        <v>4</v>
      </c>
      <c r="D3" s="121" t="s">
        <v>18</v>
      </c>
      <c r="E3" s="121" t="s">
        <v>19</v>
      </c>
    </row>
    <row r="4" spans="1:5" ht="24.75" customHeight="1">
      <c r="A4" s="120"/>
      <c r="B4" s="120"/>
      <c r="C4" s="122"/>
      <c r="D4" s="122"/>
      <c r="E4" s="122"/>
    </row>
    <row r="5" spans="1:7" ht="12.75" hidden="1">
      <c r="A5" s="3">
        <v>2013</v>
      </c>
      <c r="B5" s="4" t="s">
        <v>12</v>
      </c>
      <c r="C5" s="7">
        <f aca="true" t="shared" si="0" ref="C5:C16">+E5+D5</f>
        <v>1978738</v>
      </c>
      <c r="D5" s="7">
        <v>452761</v>
      </c>
      <c r="E5" s="7">
        <v>1525977</v>
      </c>
      <c r="F5" s="8"/>
      <c r="G5" s="7"/>
    </row>
    <row r="6" spans="1:7" ht="12.75" hidden="1">
      <c r="A6" s="2"/>
      <c r="B6" s="4" t="s">
        <v>11</v>
      </c>
      <c r="C6" s="7">
        <f t="shared" si="0"/>
        <v>1997840</v>
      </c>
      <c r="D6" s="7">
        <v>455028</v>
      </c>
      <c r="E6" s="7">
        <v>1542812</v>
      </c>
      <c r="F6" s="8"/>
      <c r="G6" s="7"/>
    </row>
    <row r="7" spans="1:7" ht="12.75" hidden="1">
      <c r="A7" s="2"/>
      <c r="B7" s="4" t="s">
        <v>10</v>
      </c>
      <c r="C7" s="7">
        <f t="shared" si="0"/>
        <v>1933972</v>
      </c>
      <c r="D7" s="7">
        <v>455871</v>
      </c>
      <c r="E7" s="7">
        <v>1478101</v>
      </c>
      <c r="F7" s="8"/>
      <c r="G7" s="7"/>
    </row>
    <row r="8" spans="1:7" ht="12.75" hidden="1">
      <c r="A8" s="2"/>
      <c r="B8" s="4" t="s">
        <v>9</v>
      </c>
      <c r="C8" s="7">
        <f t="shared" si="0"/>
        <v>2021463</v>
      </c>
      <c r="D8" s="7">
        <v>464982</v>
      </c>
      <c r="E8" s="7">
        <v>1556481</v>
      </c>
      <c r="F8" s="8"/>
      <c r="G8" s="7"/>
    </row>
    <row r="9" spans="1:7" ht="12.75" hidden="1">
      <c r="A9" s="2"/>
      <c r="B9" s="4" t="s">
        <v>8</v>
      </c>
      <c r="C9" s="7">
        <f t="shared" si="0"/>
        <v>2093301</v>
      </c>
      <c r="D9" s="7">
        <v>463804</v>
      </c>
      <c r="E9" s="7">
        <v>1629497</v>
      </c>
      <c r="F9" s="8"/>
      <c r="G9" s="7"/>
    </row>
    <row r="10" spans="1:7" ht="12.75" hidden="1">
      <c r="A10" s="2"/>
      <c r="B10" s="4" t="s">
        <v>7</v>
      </c>
      <c r="C10" s="7">
        <f t="shared" si="0"/>
        <v>2164860</v>
      </c>
      <c r="D10" s="7">
        <v>469536</v>
      </c>
      <c r="E10" s="7">
        <v>1695324</v>
      </c>
      <c r="F10" s="8"/>
      <c r="G10" s="7"/>
    </row>
    <row r="11" spans="1:7" ht="12.75" hidden="1">
      <c r="A11" s="2"/>
      <c r="B11" s="4" t="s">
        <v>13</v>
      </c>
      <c r="C11" s="7">
        <f t="shared" si="0"/>
        <v>2162243</v>
      </c>
      <c r="D11" s="7">
        <v>472879</v>
      </c>
      <c r="E11" s="7">
        <v>1689364</v>
      </c>
      <c r="F11" s="8"/>
      <c r="G11" s="7"/>
    </row>
    <row r="12" spans="1:7" ht="12.75" hidden="1">
      <c r="A12" s="2"/>
      <c r="B12" s="4" t="s">
        <v>14</v>
      </c>
      <c r="C12" s="7">
        <f t="shared" si="0"/>
        <v>2112665</v>
      </c>
      <c r="D12" s="7">
        <v>472345</v>
      </c>
      <c r="E12" s="7">
        <v>1640320</v>
      </c>
      <c r="F12" s="8"/>
      <c r="G12" s="7"/>
    </row>
    <row r="13" spans="1:7" ht="12.75" hidden="1">
      <c r="A13" s="2"/>
      <c r="B13" s="4" t="s">
        <v>17</v>
      </c>
      <c r="C13" s="7">
        <f t="shared" si="0"/>
        <v>2076691</v>
      </c>
      <c r="D13" s="7">
        <v>476227</v>
      </c>
      <c r="E13" s="7">
        <v>1600464</v>
      </c>
      <c r="F13" s="8"/>
      <c r="G13" s="7"/>
    </row>
    <row r="14" spans="1:7" ht="12.75" hidden="1">
      <c r="A14" s="2"/>
      <c r="B14" s="4" t="s">
        <v>15</v>
      </c>
      <c r="C14" s="7">
        <f t="shared" si="0"/>
        <v>2251748</v>
      </c>
      <c r="D14" s="7">
        <v>476481</v>
      </c>
      <c r="E14" s="7">
        <v>1775267</v>
      </c>
      <c r="F14" s="8"/>
      <c r="G14" s="7"/>
    </row>
    <row r="15" spans="1:7" ht="12.75" hidden="1">
      <c r="A15" s="2"/>
      <c r="B15" s="4" t="s">
        <v>16</v>
      </c>
      <c r="C15" s="7">
        <f t="shared" si="0"/>
        <v>2242803</v>
      </c>
      <c r="D15" s="7">
        <v>477391</v>
      </c>
      <c r="E15" s="7">
        <v>1765412</v>
      </c>
      <c r="F15" s="8"/>
      <c r="G15" s="7"/>
    </row>
    <row r="16" spans="1:7" ht="12.75" hidden="1">
      <c r="A16" s="2"/>
      <c r="B16" s="4" t="s">
        <v>6</v>
      </c>
      <c r="C16" s="7">
        <f t="shared" si="0"/>
        <v>2286157</v>
      </c>
      <c r="D16" s="7">
        <v>480278</v>
      </c>
      <c r="E16" s="7">
        <v>1805879</v>
      </c>
      <c r="F16" s="8"/>
      <c r="G16" s="7"/>
    </row>
    <row r="17" spans="1:6" ht="12.75" hidden="1">
      <c r="A17" s="2"/>
      <c r="B17" s="4"/>
      <c r="C17" s="7"/>
      <c r="D17" s="7"/>
      <c r="E17" s="7"/>
      <c r="F17" s="8"/>
    </row>
    <row r="18" spans="1:7" ht="12.75" hidden="1">
      <c r="A18" s="3">
        <v>2014</v>
      </c>
      <c r="B18" s="4" t="s">
        <v>12</v>
      </c>
      <c r="C18" s="7">
        <f aca="true" t="shared" si="1" ref="C18:C29">+E18+D18</f>
        <v>2301024</v>
      </c>
      <c r="D18" s="7">
        <v>480197</v>
      </c>
      <c r="E18" s="7">
        <v>1820827</v>
      </c>
      <c r="F18" s="8"/>
      <c r="G18" s="7"/>
    </row>
    <row r="19" spans="1:7" ht="12.75" hidden="1">
      <c r="A19" s="2"/>
      <c r="B19" s="4" t="s">
        <v>11</v>
      </c>
      <c r="C19" s="7">
        <f t="shared" si="1"/>
        <v>2330810</v>
      </c>
      <c r="D19" s="7">
        <v>480161</v>
      </c>
      <c r="E19" s="7">
        <v>1850649</v>
      </c>
      <c r="F19" s="8"/>
      <c r="G19" s="7"/>
    </row>
    <row r="20" spans="1:7" ht="12.75" hidden="1">
      <c r="A20" s="2"/>
      <c r="B20" s="4" t="s">
        <v>10</v>
      </c>
      <c r="C20" s="7">
        <f t="shared" si="1"/>
        <v>2388793</v>
      </c>
      <c r="D20" s="7">
        <v>481705</v>
      </c>
      <c r="E20" s="7">
        <v>1907088</v>
      </c>
      <c r="F20" s="8"/>
      <c r="G20" s="7"/>
    </row>
    <row r="21" spans="1:7" ht="12.75" hidden="1">
      <c r="A21" s="2"/>
      <c r="B21" s="4" t="s">
        <v>9</v>
      </c>
      <c r="C21" s="7">
        <f t="shared" si="1"/>
        <v>2387452</v>
      </c>
      <c r="D21" s="7">
        <v>481814</v>
      </c>
      <c r="E21" s="7">
        <v>1905638</v>
      </c>
      <c r="F21" s="8"/>
      <c r="G21" s="7"/>
    </row>
    <row r="22" spans="1:7" ht="12.75" hidden="1">
      <c r="A22" s="2"/>
      <c r="B22" s="4" t="s">
        <v>8</v>
      </c>
      <c r="C22" s="7">
        <f t="shared" si="1"/>
        <v>2426046</v>
      </c>
      <c r="D22" s="7">
        <v>486141</v>
      </c>
      <c r="E22" s="7">
        <v>1939905</v>
      </c>
      <c r="F22" s="8"/>
      <c r="G22" s="7"/>
    </row>
    <row r="23" spans="1:7" ht="12.75" hidden="1">
      <c r="A23" s="2"/>
      <c r="B23" s="4" t="s">
        <v>7</v>
      </c>
      <c r="C23" s="7">
        <f t="shared" si="1"/>
        <v>2441784</v>
      </c>
      <c r="D23" s="7">
        <v>485209</v>
      </c>
      <c r="E23" s="7">
        <v>1956575</v>
      </c>
      <c r="F23" s="8"/>
      <c r="G23" s="7"/>
    </row>
    <row r="24" spans="1:7" ht="12.75" hidden="1">
      <c r="A24" s="2"/>
      <c r="B24" s="4" t="s">
        <v>13</v>
      </c>
      <c r="C24" s="7">
        <f t="shared" si="1"/>
        <v>2614944</v>
      </c>
      <c r="D24" s="7">
        <v>487987</v>
      </c>
      <c r="E24" s="7">
        <v>2126957</v>
      </c>
      <c r="F24" s="8"/>
      <c r="G24" s="7"/>
    </row>
    <row r="25" spans="1:7" ht="12.75" hidden="1">
      <c r="A25" s="2"/>
      <c r="B25" s="4" t="s">
        <v>14</v>
      </c>
      <c r="C25" s="7">
        <f t="shared" si="1"/>
        <v>2615980</v>
      </c>
      <c r="D25" s="7">
        <v>489994</v>
      </c>
      <c r="E25" s="7">
        <v>2125986</v>
      </c>
      <c r="F25" s="8"/>
      <c r="G25" s="7"/>
    </row>
    <row r="26" spans="1:7" ht="12.75" hidden="1">
      <c r="A26" s="2"/>
      <c r="B26" s="4" t="s">
        <v>17</v>
      </c>
      <c r="C26" s="7">
        <f t="shared" si="1"/>
        <v>2643861</v>
      </c>
      <c r="D26" s="7">
        <v>493685</v>
      </c>
      <c r="E26" s="7">
        <v>2150176</v>
      </c>
      <c r="F26" s="8"/>
      <c r="G26" s="7"/>
    </row>
    <row r="27" spans="1:7" ht="12.75" hidden="1">
      <c r="A27" s="2"/>
      <c r="B27" s="4" t="s">
        <v>15</v>
      </c>
      <c r="C27" s="7">
        <f t="shared" si="1"/>
        <v>2702071</v>
      </c>
      <c r="D27" s="7">
        <v>494740</v>
      </c>
      <c r="E27" s="7">
        <v>2207331</v>
      </c>
      <c r="F27" s="8"/>
      <c r="G27" s="7"/>
    </row>
    <row r="28" spans="1:7" ht="12.75" hidden="1">
      <c r="A28" s="2"/>
      <c r="B28" s="4" t="s">
        <v>16</v>
      </c>
      <c r="C28" s="7">
        <f t="shared" si="1"/>
        <v>2720749</v>
      </c>
      <c r="D28" s="7">
        <v>496789</v>
      </c>
      <c r="E28" s="7">
        <v>2223960</v>
      </c>
      <c r="F28" s="8"/>
      <c r="G28" s="7"/>
    </row>
    <row r="29" spans="1:7" ht="12.75" hidden="1">
      <c r="A29" s="2"/>
      <c r="B29" s="4" t="s">
        <v>6</v>
      </c>
      <c r="C29" s="7">
        <f t="shared" si="1"/>
        <v>2790523</v>
      </c>
      <c r="D29" s="7">
        <v>498763</v>
      </c>
      <c r="E29" s="7">
        <v>2291760</v>
      </c>
      <c r="F29" s="8"/>
      <c r="G29" s="7"/>
    </row>
    <row r="30" spans="1:7" ht="12.75" hidden="1">
      <c r="A30" s="2"/>
      <c r="B30" s="4"/>
      <c r="C30" s="7"/>
      <c r="D30" s="7"/>
      <c r="E30" s="7"/>
      <c r="F30" s="8"/>
      <c r="G30" s="7"/>
    </row>
    <row r="31" spans="1:7" ht="12.75">
      <c r="A31" s="3">
        <v>2015</v>
      </c>
      <c r="B31" s="4" t="s">
        <v>12</v>
      </c>
      <c r="C31" s="7">
        <f aca="true" t="shared" si="2" ref="C31:C42">+E31+D31</f>
        <v>2807107</v>
      </c>
      <c r="D31" s="7">
        <v>499201</v>
      </c>
      <c r="E31" s="7">
        <v>2307906</v>
      </c>
      <c r="F31" s="8"/>
      <c r="G31" s="7"/>
    </row>
    <row r="32" spans="1:7" ht="12.75">
      <c r="A32" s="2"/>
      <c r="B32" s="4" t="s">
        <v>11</v>
      </c>
      <c r="C32" s="7">
        <f t="shared" si="2"/>
        <v>2814274</v>
      </c>
      <c r="D32" s="7">
        <v>499721</v>
      </c>
      <c r="E32" s="7">
        <v>2314553</v>
      </c>
      <c r="F32" s="8"/>
      <c r="G32" s="7"/>
    </row>
    <row r="33" spans="1:7" ht="12.75">
      <c r="A33" s="2"/>
      <c r="B33" s="4" t="s">
        <v>10</v>
      </c>
      <c r="C33" s="7">
        <f t="shared" si="2"/>
        <v>2827546</v>
      </c>
      <c r="D33" s="7">
        <v>503142</v>
      </c>
      <c r="E33" s="7">
        <v>2324404</v>
      </c>
      <c r="F33" s="8"/>
      <c r="G33" s="10">
        <f>+E33/C33*100</f>
        <v>82.20570063227972</v>
      </c>
    </row>
    <row r="34" spans="1:7" ht="12.75">
      <c r="A34" s="2"/>
      <c r="B34" s="4" t="s">
        <v>9</v>
      </c>
      <c r="C34" s="7">
        <f t="shared" si="2"/>
        <v>2873526</v>
      </c>
      <c r="D34" s="7">
        <v>512351</v>
      </c>
      <c r="E34" s="7">
        <v>2361175</v>
      </c>
      <c r="F34" s="8"/>
      <c r="G34" s="7"/>
    </row>
    <row r="35" spans="1:7" ht="12.75">
      <c r="A35" s="2"/>
      <c r="B35" s="4" t="s">
        <v>8</v>
      </c>
      <c r="C35" s="7">
        <f t="shared" si="2"/>
        <v>2882917</v>
      </c>
      <c r="D35" s="7">
        <v>516026</v>
      </c>
      <c r="E35" s="7">
        <v>2366891</v>
      </c>
      <c r="F35" s="8"/>
      <c r="G35" s="7"/>
    </row>
    <row r="36" spans="1:7" ht="12.75">
      <c r="A36" s="2"/>
      <c r="B36" s="4" t="s">
        <v>7</v>
      </c>
      <c r="C36" s="7">
        <f t="shared" si="2"/>
        <v>2931642</v>
      </c>
      <c r="D36" s="7">
        <v>519272</v>
      </c>
      <c r="E36" s="7">
        <v>2412370</v>
      </c>
      <c r="F36" s="8"/>
      <c r="G36" s="7"/>
    </row>
    <row r="37" spans="1:7" ht="12.75">
      <c r="A37" s="2"/>
      <c r="B37" s="4" t="s">
        <v>13</v>
      </c>
      <c r="C37" s="7">
        <f t="shared" si="2"/>
        <v>2885797</v>
      </c>
      <c r="D37" s="7">
        <v>524644</v>
      </c>
      <c r="E37" s="7">
        <v>2361153</v>
      </c>
      <c r="F37" s="8"/>
      <c r="G37" s="7"/>
    </row>
    <row r="38" spans="1:7" ht="12.75">
      <c r="A38" s="2"/>
      <c r="B38" s="4" t="s">
        <v>14</v>
      </c>
      <c r="C38" s="7">
        <f t="shared" si="2"/>
        <v>2962143</v>
      </c>
      <c r="D38" s="7">
        <v>527142</v>
      </c>
      <c r="E38" s="7">
        <v>2435001</v>
      </c>
      <c r="F38" s="8"/>
      <c r="G38" s="7"/>
    </row>
    <row r="39" spans="1:7" ht="12.75">
      <c r="A39" s="2"/>
      <c r="B39" s="4" t="s">
        <v>17</v>
      </c>
      <c r="C39" s="7">
        <f t="shared" si="2"/>
        <v>2935347</v>
      </c>
      <c r="D39" s="7">
        <v>529670</v>
      </c>
      <c r="E39" s="7">
        <v>2405677</v>
      </c>
      <c r="F39" s="8"/>
      <c r="G39" s="10"/>
    </row>
    <row r="40" spans="1:7" ht="12.75">
      <c r="A40" s="2"/>
      <c r="B40" s="4" t="s">
        <v>15</v>
      </c>
      <c r="C40" s="7">
        <f t="shared" si="2"/>
        <v>2959255</v>
      </c>
      <c r="D40" s="7">
        <v>531369</v>
      </c>
      <c r="E40" s="7">
        <v>2427886</v>
      </c>
      <c r="F40" s="8"/>
      <c r="G40" s="10"/>
    </row>
    <row r="41" spans="1:7" ht="12.75">
      <c r="A41" s="2"/>
      <c r="B41" s="4" t="s">
        <v>16</v>
      </c>
      <c r="C41" s="7">
        <f t="shared" si="2"/>
        <v>2962449</v>
      </c>
      <c r="D41" s="7">
        <v>531883</v>
      </c>
      <c r="E41" s="7">
        <v>2430566</v>
      </c>
      <c r="F41" s="8"/>
      <c r="G41" s="10"/>
    </row>
    <row r="42" spans="1:7" ht="12.75">
      <c r="A42" s="2"/>
      <c r="B42" s="4" t="s">
        <v>6</v>
      </c>
      <c r="C42" s="7">
        <f t="shared" si="2"/>
        <v>2982349</v>
      </c>
      <c r="D42" s="7">
        <v>536242</v>
      </c>
      <c r="E42" s="7">
        <v>2446107</v>
      </c>
      <c r="F42" s="8"/>
      <c r="G42" s="10">
        <f>+E42/C42*100</f>
        <v>82.01947525256098</v>
      </c>
    </row>
    <row r="43" spans="1:7" ht="12.75">
      <c r="A43" s="2"/>
      <c r="B43" s="4"/>
      <c r="C43" s="7"/>
      <c r="D43" s="7"/>
      <c r="E43" s="7"/>
      <c r="F43" s="8"/>
      <c r="G43" s="7"/>
    </row>
    <row r="44" spans="1:7" ht="12.75">
      <c r="A44" s="3">
        <v>2016</v>
      </c>
      <c r="B44" s="4" t="s">
        <v>22</v>
      </c>
      <c r="C44" s="7">
        <f>+E44+D44</f>
        <v>2988109</v>
      </c>
      <c r="D44" s="7">
        <v>537896</v>
      </c>
      <c r="E44" s="7">
        <v>2450213</v>
      </c>
      <c r="F44" s="8"/>
      <c r="G44" s="7"/>
    </row>
    <row r="45" spans="1:7" ht="12.75">
      <c r="A45" s="2"/>
      <c r="B45" s="4" t="s">
        <v>23</v>
      </c>
      <c r="C45" s="7">
        <f>+E45+D45</f>
        <v>2990191</v>
      </c>
      <c r="D45" s="7">
        <v>537252</v>
      </c>
      <c r="E45" s="7">
        <v>2452939</v>
      </c>
      <c r="F45" s="8"/>
      <c r="G45" s="7"/>
    </row>
    <row r="46" spans="1:8" ht="12.75">
      <c r="A46" s="2"/>
      <c r="B46" s="4" t="s">
        <v>24</v>
      </c>
      <c r="C46" s="7">
        <f>+E46+D46</f>
        <v>2980907</v>
      </c>
      <c r="D46" s="7">
        <v>536480</v>
      </c>
      <c r="E46" s="7">
        <v>2444427</v>
      </c>
      <c r="F46" s="8"/>
      <c r="G46" s="13">
        <f>+E46/C46*100</f>
        <v>82.00279310961396</v>
      </c>
      <c r="H46" s="14">
        <f>100-G46</f>
        <v>17.99720689038604</v>
      </c>
    </row>
    <row r="47" spans="1:5" ht="19.5" customHeight="1">
      <c r="A47" s="3" t="s">
        <v>2</v>
      </c>
      <c r="B47" s="2"/>
      <c r="C47" s="2"/>
      <c r="D47" s="2"/>
      <c r="E47" s="2"/>
    </row>
    <row r="48" spans="1:5" ht="6.75" customHeight="1">
      <c r="A48" s="3"/>
      <c r="B48" s="2"/>
      <c r="C48" s="2"/>
      <c r="D48" s="2"/>
      <c r="E48" s="2"/>
    </row>
    <row r="49" spans="1:5" ht="12.75">
      <c r="A49" s="2" t="s">
        <v>3</v>
      </c>
      <c r="B49" s="2"/>
      <c r="C49" s="5">
        <f>(C46/C45-1)*100</f>
        <v>-0.3104818387855479</v>
      </c>
      <c r="D49" s="5">
        <f>(D46/D45-1)*100</f>
        <v>-0.14369420681542566</v>
      </c>
      <c r="E49" s="5">
        <f>(E46/E45-1)*100</f>
        <v>-0.3470122983082691</v>
      </c>
    </row>
    <row r="50" spans="1:5" ht="25.5" customHeight="1">
      <c r="A50" s="123" t="s">
        <v>5</v>
      </c>
      <c r="B50" s="123"/>
      <c r="C50" s="6">
        <f>+(C46/C33-1)*100</f>
        <v>5.423819806998709</v>
      </c>
      <c r="D50" s="6">
        <f>+(D46/D33-1)*100</f>
        <v>6.625962451951928</v>
      </c>
      <c r="E50" s="6">
        <f>+(E46/E33-1)*100</f>
        <v>5.16360322904279</v>
      </c>
    </row>
    <row r="52" ht="12.75">
      <c r="E52" s="8"/>
    </row>
    <row r="53" spans="1:5" ht="24.75" customHeight="1">
      <c r="A53" s="119" t="s">
        <v>0</v>
      </c>
      <c r="B53" s="119"/>
      <c r="C53" s="121" t="s">
        <v>4</v>
      </c>
      <c r="D53" s="121" t="s">
        <v>18</v>
      </c>
      <c r="E53" s="121" t="s">
        <v>19</v>
      </c>
    </row>
    <row r="54" spans="1:5" ht="24.75" customHeight="1">
      <c r="A54" s="120"/>
      <c r="B54" s="120"/>
      <c r="C54" s="122"/>
      <c r="D54" s="122"/>
      <c r="E54" s="122"/>
    </row>
    <row r="55" spans="1:5" ht="12.75">
      <c r="A55" s="18"/>
      <c r="B55" s="19" t="s">
        <v>25</v>
      </c>
      <c r="C55" s="20">
        <f>AVERAGE(C31:C33)</f>
        <v>2816309</v>
      </c>
      <c r="D55" s="20">
        <f>AVERAGE(D31:D33)</f>
        <v>500688</v>
      </c>
      <c r="E55" s="20">
        <f>AVERAGE(E31:E33)</f>
        <v>2315621</v>
      </c>
    </row>
    <row r="56" spans="1:5" ht="12.75">
      <c r="A56" s="18"/>
      <c r="B56" s="19" t="s">
        <v>26</v>
      </c>
      <c r="C56" s="20">
        <f>AVERAGE(C34:C36)</f>
        <v>2896028.3333333335</v>
      </c>
      <c r="D56" s="20">
        <f>AVERAGE(D34:D36)</f>
        <v>515883</v>
      </c>
      <c r="E56" s="20">
        <f>AVERAGE(E34:E36)</f>
        <v>2380145.3333333335</v>
      </c>
    </row>
    <row r="57" spans="1:5" ht="12.75">
      <c r="A57" s="18"/>
      <c r="B57" s="19" t="s">
        <v>27</v>
      </c>
      <c r="C57" s="20">
        <f>AVERAGE(C37:C39)</f>
        <v>2927762.3333333335</v>
      </c>
      <c r="D57" s="20">
        <f>AVERAGE(D37:D39)</f>
        <v>527152</v>
      </c>
      <c r="E57" s="20">
        <f>AVERAGE(E37:E39)</f>
        <v>2400610.3333333335</v>
      </c>
    </row>
    <row r="58" spans="1:5" ht="12.75">
      <c r="A58" s="18"/>
      <c r="B58" s="19" t="s">
        <v>28</v>
      </c>
      <c r="C58" s="20">
        <f>AVERAGE(C40:C42)</f>
        <v>2968017.6666666665</v>
      </c>
      <c r="D58" s="20">
        <f>AVERAGE(D40:D42)</f>
        <v>533164.6666666666</v>
      </c>
      <c r="E58" s="20">
        <f>AVERAGE(E40:E42)</f>
        <v>2434853</v>
      </c>
    </row>
    <row r="59" spans="1:5" ht="12.75">
      <c r="A59" s="18"/>
      <c r="B59" s="19"/>
      <c r="C59" s="18"/>
      <c r="D59" s="18"/>
      <c r="E59" s="18"/>
    </row>
    <row r="60" spans="1:5" ht="12.75">
      <c r="A60" s="18"/>
      <c r="B60" s="19" t="s">
        <v>29</v>
      </c>
      <c r="C60" s="20">
        <f>AVERAGE(C44:C46)</f>
        <v>2986402.3333333335</v>
      </c>
      <c r="D60" s="20">
        <f>AVERAGE(D44:D46)</f>
        <v>537209.3333333334</v>
      </c>
      <c r="E60" s="20">
        <f>AVERAGE(E44:E46)</f>
        <v>2449193</v>
      </c>
    </row>
    <row r="62" spans="1:5" ht="19.5" customHeight="1">
      <c r="A62" s="3" t="s">
        <v>30</v>
      </c>
      <c r="B62" s="2"/>
      <c r="C62" s="2"/>
      <c r="D62" s="2"/>
      <c r="E62" s="2"/>
    </row>
    <row r="63" spans="1:5" ht="6.75" customHeight="1">
      <c r="A63" s="3"/>
      <c r="B63" s="2"/>
      <c r="C63" s="2"/>
      <c r="D63" s="2"/>
      <c r="E63" s="2"/>
    </row>
    <row r="64" spans="1:5" ht="12.75">
      <c r="A64" s="2" t="s">
        <v>31</v>
      </c>
      <c r="B64" s="2"/>
      <c r="C64" s="5">
        <f>(C60/C58-1)*100</f>
        <v>0.6194257828429528</v>
      </c>
      <c r="D64" s="5">
        <f>(D60/D58-1)*100</f>
        <v>0.7586149119659158</v>
      </c>
      <c r="E64" s="5">
        <f>(E60/E58-1)*100</f>
        <v>0.5889472588283651</v>
      </c>
    </row>
    <row r="65" spans="1:5" ht="25.5" customHeight="1">
      <c r="A65" s="118" t="s">
        <v>32</v>
      </c>
      <c r="B65" s="118"/>
      <c r="C65" s="17">
        <f>((C60/C55)-1)*100</f>
        <v>6.03958348793876</v>
      </c>
      <c r="D65" s="17">
        <f>((D60/D55)-1)*100</f>
        <v>7.294229806453001</v>
      </c>
      <c r="E65" s="17">
        <f>((E60/E55)-1)*100</f>
        <v>5.768301462113179</v>
      </c>
    </row>
    <row r="66" ht="12.75">
      <c r="E66" s="8"/>
    </row>
  </sheetData>
  <sheetProtection/>
  <mergeCells count="10">
    <mergeCell ref="A65:B65"/>
    <mergeCell ref="A53:B54"/>
    <mergeCell ref="C53:C54"/>
    <mergeCell ref="D53:D54"/>
    <mergeCell ref="E3:E4"/>
    <mergeCell ref="D3:D4"/>
    <mergeCell ref="E53:E54"/>
    <mergeCell ref="A50:B50"/>
    <mergeCell ref="C3:C4"/>
    <mergeCell ref="A3:B4"/>
  </mergeCells>
  <printOptions/>
  <pageMargins left="0.7874015748031497" right="0.7874015748031497" top="0.7874015748031497" bottom="0.3149606299212598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28.140625" style="21" customWidth="1"/>
    <col min="2" max="16384" width="11.421875" style="21" customWidth="1"/>
  </cols>
  <sheetData>
    <row r="1" ht="19.5" customHeight="1">
      <c r="A1" s="30" t="s">
        <v>37</v>
      </c>
    </row>
    <row r="2" ht="13.5" customHeight="1">
      <c r="A2" s="31"/>
    </row>
    <row r="3" ht="15">
      <c r="A3" s="117" t="s">
        <v>36</v>
      </c>
    </row>
    <row r="4" s="23" customFormat="1" ht="15.75">
      <c r="A4" s="22"/>
    </row>
    <row r="5" s="112" customFormat="1" ht="12">
      <c r="A5" s="111" t="s">
        <v>88</v>
      </c>
    </row>
    <row r="6" s="112" customFormat="1" ht="12">
      <c r="A6" s="111" t="s">
        <v>93</v>
      </c>
    </row>
    <row r="7" s="112" customFormat="1" ht="12">
      <c r="A7" s="111" t="s">
        <v>92</v>
      </c>
    </row>
    <row r="8" spans="1:6" s="112" customFormat="1" ht="12">
      <c r="A8" s="111" t="s">
        <v>91</v>
      </c>
      <c r="B8" s="60"/>
      <c r="C8" s="60"/>
      <c r="D8" s="60"/>
      <c r="E8" s="60"/>
      <c r="F8" s="60"/>
    </row>
    <row r="9" s="112" customFormat="1" ht="12.75" customHeight="1">
      <c r="A9" s="111" t="s">
        <v>90</v>
      </c>
    </row>
    <row r="10" s="112" customFormat="1" ht="12"/>
    <row r="11" s="112" customFormat="1" ht="12"/>
    <row r="12" s="112" customFormat="1" ht="12">
      <c r="A12" s="113"/>
    </row>
    <row r="13" s="115" customFormat="1" ht="12">
      <c r="A13" s="114" t="s">
        <v>119</v>
      </c>
    </row>
    <row r="14" s="115" customFormat="1" ht="12">
      <c r="A14" s="116" t="s">
        <v>85</v>
      </c>
    </row>
    <row r="15" s="112" customFormat="1" ht="12">
      <c r="A15" s="113"/>
    </row>
  </sheetData>
  <sheetProtection/>
  <hyperlinks>
    <hyperlink ref="A6" location="'Cuadro 2'!A1" display="Cuadro 2. IPI Manufacturero por sector de actividad. Serie original, base 2004=100, en números índices."/>
    <hyperlink ref="A5" location="'Cuadro 1'!A1" display="Cuadro 1. IPI Manufacturero. Serie original, desestacionalizada y tendencia-ciclo, base 2004=100, en números índices y variación porcentual."/>
    <hyperlink ref="A7" location="'Cuadro 3'!A1" display="Cuadro 3. Facturación de producción nacional de la industria farmacéutica por grupo anatómico de la clasificación ATC y por mercado de destino. Años 2017-2018"/>
    <hyperlink ref="A8" location="'Cuadro 4'!A1" display="Cuadro 4. Facturación por reventa local de importados de la industria farmacéutica por grupo anatómico de la clasificación ATC. Años 2017-2018"/>
    <hyperlink ref="A9" location="'Cuadro 5'!A1" display="Cuadro 4. Facturación por reventa local de importados de la industria farmacéutica por grupo anatómico de la clasificación ATC. Años 2017-201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0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140625" style="24" customWidth="1"/>
    <col min="2" max="2" width="7.00390625" style="24" customWidth="1"/>
    <col min="3" max="3" width="9.57421875" style="24" customWidth="1"/>
    <col min="4" max="4" width="9.8515625" style="24" customWidth="1"/>
    <col min="5" max="5" width="11.57421875" style="24" customWidth="1"/>
    <col min="6" max="6" width="10.7109375" style="24" customWidth="1"/>
    <col min="7" max="7" width="11.140625" style="24" customWidth="1"/>
    <col min="8" max="8" width="11.421875" style="24" customWidth="1"/>
    <col min="9" max="9" width="12.28125" style="24" customWidth="1"/>
    <col min="10" max="10" width="9.57421875" style="24" customWidth="1"/>
    <col min="11" max="11" width="12.140625" style="24" customWidth="1"/>
    <col min="12" max="12" width="14.00390625" style="24" customWidth="1"/>
    <col min="13" max="13" width="10.8515625" style="24" customWidth="1"/>
    <col min="14" max="14" width="11.57421875" style="24" customWidth="1"/>
    <col min="15" max="16384" width="11.421875" style="24" customWidth="1"/>
  </cols>
  <sheetData>
    <row r="1" s="60" customFormat="1" ht="12.75" customHeight="1">
      <c r="A1" s="60" t="s">
        <v>98</v>
      </c>
    </row>
    <row r="2" spans="3:9" ht="14.25" customHeight="1">
      <c r="C2" s="26"/>
      <c r="D2" s="39"/>
      <c r="E2" s="39"/>
      <c r="F2" s="39"/>
      <c r="G2" s="39"/>
      <c r="H2" s="39"/>
      <c r="I2" s="39"/>
    </row>
    <row r="3" spans="1:9" ht="30" customHeight="1">
      <c r="A3" s="59"/>
      <c r="B3" s="127" t="s">
        <v>0</v>
      </c>
      <c r="C3" s="127"/>
      <c r="D3" s="129" t="s">
        <v>38</v>
      </c>
      <c r="E3" s="129" t="s">
        <v>39</v>
      </c>
      <c r="F3" s="131" t="s">
        <v>40</v>
      </c>
      <c r="G3" s="131"/>
      <c r="H3" s="131"/>
      <c r="I3" s="129" t="s">
        <v>94</v>
      </c>
    </row>
    <row r="4" spans="1:9" ht="28.5" customHeight="1">
      <c r="A4" s="32"/>
      <c r="B4" s="128"/>
      <c r="C4" s="128"/>
      <c r="D4" s="130"/>
      <c r="E4" s="130"/>
      <c r="F4" s="40" t="s">
        <v>41</v>
      </c>
      <c r="G4" s="41" t="s">
        <v>42</v>
      </c>
      <c r="H4" s="40" t="s">
        <v>43</v>
      </c>
      <c r="I4" s="130"/>
    </row>
    <row r="5" spans="4:9" ht="14.25" customHeight="1">
      <c r="D5" s="127" t="s">
        <v>44</v>
      </c>
      <c r="E5" s="127"/>
      <c r="F5" s="127"/>
      <c r="G5" s="127"/>
      <c r="H5" s="127"/>
      <c r="I5" s="127"/>
    </row>
    <row r="6" spans="3:20" s="26" customFormat="1" ht="11.25">
      <c r="C6" s="24"/>
      <c r="D6" s="42"/>
      <c r="E6" s="42"/>
      <c r="F6" s="42"/>
      <c r="G6" s="42"/>
      <c r="H6" s="42"/>
      <c r="I6" s="42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2:12" ht="11.25">
      <c r="B7" s="43">
        <v>2016</v>
      </c>
      <c r="C7" s="26" t="s">
        <v>45</v>
      </c>
      <c r="D7" s="42">
        <v>16416.468084554508</v>
      </c>
      <c r="E7" s="44">
        <v>4257.719055160662</v>
      </c>
      <c r="F7" s="45">
        <v>12158.749029393844</v>
      </c>
      <c r="G7" s="44">
        <v>10793.875841436475</v>
      </c>
      <c r="H7" s="44">
        <v>1364.8731879573695</v>
      </c>
      <c r="I7" s="46">
        <v>15051.594896597137</v>
      </c>
      <c r="L7" s="46"/>
    </row>
    <row r="8" spans="3:9" ht="11.25">
      <c r="C8" s="26" t="s">
        <v>46</v>
      </c>
      <c r="D8" s="42">
        <v>19082.13552421669</v>
      </c>
      <c r="E8" s="47">
        <v>5163.644360394584</v>
      </c>
      <c r="F8" s="45">
        <v>13918.491163822106</v>
      </c>
      <c r="G8" s="47">
        <v>12641.323282778912</v>
      </c>
      <c r="H8" s="47">
        <v>1277.1678810431933</v>
      </c>
      <c r="I8" s="46">
        <v>17804.967643173495</v>
      </c>
    </row>
    <row r="9" spans="3:9" ht="11.25">
      <c r="C9" s="26" t="s">
        <v>47</v>
      </c>
      <c r="D9" s="42">
        <v>20129.77076600989</v>
      </c>
      <c r="E9" s="47">
        <v>5555.146009661921</v>
      </c>
      <c r="F9" s="45">
        <v>14574.624756347968</v>
      </c>
      <c r="G9" s="47">
        <v>13277.567385174858</v>
      </c>
      <c r="H9" s="47">
        <v>1297.0573711731108</v>
      </c>
      <c r="I9" s="46">
        <v>18832.713394836777</v>
      </c>
    </row>
    <row r="10" spans="3:9" ht="11.25">
      <c r="C10" s="26" t="s">
        <v>48</v>
      </c>
      <c r="D10" s="42">
        <v>21007.344444268787</v>
      </c>
      <c r="E10" s="47">
        <v>5947.478798803527</v>
      </c>
      <c r="F10" s="45">
        <v>15059.86564546526</v>
      </c>
      <c r="G10" s="47">
        <v>13717.44654790662</v>
      </c>
      <c r="H10" s="47">
        <v>1342.4190975586396</v>
      </c>
      <c r="I10" s="46">
        <v>19664.925346710148</v>
      </c>
    </row>
    <row r="11" spans="3:9" ht="11.25">
      <c r="C11" s="26"/>
      <c r="D11" s="42"/>
      <c r="E11" s="47"/>
      <c r="F11" s="45"/>
      <c r="G11" s="47"/>
      <c r="H11" s="47"/>
      <c r="I11" s="46"/>
    </row>
    <row r="12" spans="2:12" ht="11.25">
      <c r="B12" s="43">
        <v>2017</v>
      </c>
      <c r="C12" s="48" t="s">
        <v>45</v>
      </c>
      <c r="D12" s="49">
        <v>21395.624469738967</v>
      </c>
      <c r="E12" s="47">
        <v>5946.181668318959</v>
      </c>
      <c r="F12" s="50">
        <v>15449.442801420008</v>
      </c>
      <c r="G12" s="47">
        <v>14004.47333567644</v>
      </c>
      <c r="H12" s="47">
        <v>1444.969465743569</v>
      </c>
      <c r="I12" s="39">
        <v>19950.655003995398</v>
      </c>
      <c r="K12" s="51"/>
      <c r="L12" s="52"/>
    </row>
    <row r="13" spans="3:12" ht="11.25">
      <c r="C13" s="48" t="s">
        <v>46</v>
      </c>
      <c r="D13" s="49">
        <v>24447.039940502385</v>
      </c>
      <c r="E13" s="47">
        <v>6795.345253830039</v>
      </c>
      <c r="F13" s="50">
        <v>17651.694686672345</v>
      </c>
      <c r="G13" s="47">
        <v>16090.924649897624</v>
      </c>
      <c r="H13" s="47">
        <v>1560.7700367747195</v>
      </c>
      <c r="I13" s="39">
        <v>22886.26990372766</v>
      </c>
      <c r="K13" s="51"/>
      <c r="L13" s="52"/>
    </row>
    <row r="14" spans="3:12" ht="11.25">
      <c r="C14" s="48" t="s">
        <v>47</v>
      </c>
      <c r="D14" s="49">
        <v>25949.080864043735</v>
      </c>
      <c r="E14" s="47">
        <v>7236.444777456826</v>
      </c>
      <c r="F14" s="50">
        <v>18712.63608658691</v>
      </c>
      <c r="G14" s="47">
        <v>17051.1514468194</v>
      </c>
      <c r="H14" s="47">
        <v>1661.4846397675117</v>
      </c>
      <c r="I14" s="39">
        <v>24287.596224276225</v>
      </c>
      <c r="K14" s="51"/>
      <c r="L14" s="52"/>
    </row>
    <row r="15" spans="3:12" ht="11.25">
      <c r="C15" s="48" t="s">
        <v>48</v>
      </c>
      <c r="D15" s="49">
        <v>25939.05807575737</v>
      </c>
      <c r="E15" s="47">
        <v>7443.07812535847</v>
      </c>
      <c r="F15" s="50">
        <v>18495.9799503989</v>
      </c>
      <c r="G15" s="47">
        <v>16893.37577455906</v>
      </c>
      <c r="H15" s="47">
        <v>1602.6041758398435</v>
      </c>
      <c r="I15" s="39">
        <v>24336.453899917527</v>
      </c>
      <c r="K15" s="51"/>
      <c r="L15" s="52"/>
    </row>
    <row r="16" spans="3:12" ht="11.25">
      <c r="C16" s="48"/>
      <c r="D16" s="49"/>
      <c r="E16" s="47"/>
      <c r="F16" s="50"/>
      <c r="G16" s="47"/>
      <c r="H16" s="47"/>
      <c r="I16" s="39"/>
      <c r="K16" s="51"/>
      <c r="L16" s="52"/>
    </row>
    <row r="17" spans="2:12" ht="11.25">
      <c r="B17" s="43">
        <v>2018</v>
      </c>
      <c r="C17" s="48" t="s">
        <v>45</v>
      </c>
      <c r="D17" s="49">
        <v>25691.91063405009</v>
      </c>
      <c r="E17" s="47">
        <v>7631.457831012386</v>
      </c>
      <c r="F17" s="49">
        <v>18060.452803037704</v>
      </c>
      <c r="G17" s="47">
        <v>16522.783562361517</v>
      </c>
      <c r="H17" s="47">
        <v>1537.6692406761852</v>
      </c>
      <c r="I17" s="47">
        <v>24154.241393373904</v>
      </c>
      <c r="K17" s="51"/>
      <c r="L17" s="52"/>
    </row>
    <row r="18" spans="3:12" ht="11.25">
      <c r="C18" s="48" t="s">
        <v>46</v>
      </c>
      <c r="D18" s="49">
        <v>29514.37100940436</v>
      </c>
      <c r="E18" s="53">
        <v>8446.908712942222</v>
      </c>
      <c r="F18" s="49">
        <v>21067.462296462138</v>
      </c>
      <c r="G18" s="47">
        <v>18795.972404889228</v>
      </c>
      <c r="H18" s="47">
        <v>2271.48989157291</v>
      </c>
      <c r="I18" s="47">
        <v>27242.88111783145</v>
      </c>
      <c r="K18" s="51"/>
      <c r="L18" s="52"/>
    </row>
    <row r="19" spans="3:12" ht="11.25">
      <c r="C19" s="48" t="s">
        <v>47</v>
      </c>
      <c r="D19" s="49">
        <v>35009.642557379964</v>
      </c>
      <c r="E19" s="47">
        <v>9459.04072181838</v>
      </c>
      <c r="F19" s="49">
        <v>25550.60183556159</v>
      </c>
      <c r="G19" s="47">
        <v>22295.858623077784</v>
      </c>
      <c r="H19" s="47">
        <v>3254.7432124838047</v>
      </c>
      <c r="I19" s="47">
        <v>31754.899344896163</v>
      </c>
      <c r="K19" s="51"/>
      <c r="L19" s="52"/>
    </row>
    <row r="20" spans="3:12" ht="11.25">
      <c r="C20" s="48" t="s">
        <v>48</v>
      </c>
      <c r="D20" s="49">
        <v>38542.07686194451</v>
      </c>
      <c r="E20" s="47">
        <v>11308.285779919748</v>
      </c>
      <c r="F20" s="49">
        <v>27233.79108202476</v>
      </c>
      <c r="G20" s="47">
        <v>24401.79966955073</v>
      </c>
      <c r="H20" s="47">
        <v>2831.9914124740285</v>
      </c>
      <c r="I20" s="47">
        <v>35710.08544947048</v>
      </c>
      <c r="K20" s="51"/>
      <c r="L20" s="52"/>
    </row>
    <row r="21" spans="3:12" ht="11.25">
      <c r="C21" s="48"/>
      <c r="D21" s="49"/>
      <c r="E21" s="47"/>
      <c r="F21" s="49"/>
      <c r="G21" s="47"/>
      <c r="H21" s="47"/>
      <c r="I21" s="47"/>
      <c r="K21" s="51"/>
      <c r="L21" s="52"/>
    </row>
    <row r="22" spans="1:12" ht="11.25">
      <c r="A22" s="32"/>
      <c r="B22" s="61">
        <v>2019</v>
      </c>
      <c r="C22" s="62" t="s">
        <v>95</v>
      </c>
      <c r="D22" s="63">
        <v>42739.77183506762</v>
      </c>
      <c r="E22" s="64">
        <v>12508.265261605915</v>
      </c>
      <c r="F22" s="63">
        <v>30231.506573461706</v>
      </c>
      <c r="G22" s="64">
        <v>25691.621756273045</v>
      </c>
      <c r="H22" s="64">
        <v>4539.884817188659</v>
      </c>
      <c r="I22" s="64">
        <v>38199.88701787896</v>
      </c>
      <c r="K22" s="51"/>
      <c r="L22" s="52"/>
    </row>
    <row r="23" spans="1:9" ht="11.2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1.25">
      <c r="A24" s="124" t="s">
        <v>96</v>
      </c>
      <c r="B24" s="125"/>
      <c r="C24" s="125"/>
      <c r="D24" s="125"/>
      <c r="E24" s="125"/>
      <c r="F24" s="125"/>
      <c r="G24" s="125"/>
      <c r="H24" s="125"/>
      <c r="I24" s="125"/>
    </row>
    <row r="25" spans="1:9" ht="11.25">
      <c r="A25" s="125"/>
      <c r="B25" s="125"/>
      <c r="C25" s="125"/>
      <c r="D25" s="125"/>
      <c r="E25" s="125"/>
      <c r="F25" s="125"/>
      <c r="G25" s="125"/>
      <c r="H25" s="125"/>
      <c r="I25" s="125"/>
    </row>
    <row r="26" spans="1:9" ht="12.75">
      <c r="A26" s="65"/>
      <c r="B26" s="65"/>
      <c r="C26" s="65"/>
      <c r="D26" s="65"/>
      <c r="E26" s="65"/>
      <c r="F26" s="65"/>
      <c r="G26" s="65"/>
      <c r="H26" s="65"/>
      <c r="I26" s="65"/>
    </row>
    <row r="27" spans="1:9" ht="13.5" customHeight="1">
      <c r="A27" s="126" t="s">
        <v>97</v>
      </c>
      <c r="B27" s="125"/>
      <c r="C27" s="125"/>
      <c r="D27" s="125"/>
      <c r="E27" s="125"/>
      <c r="F27" s="125"/>
      <c r="G27" s="125"/>
      <c r="H27" s="125"/>
      <c r="I27" s="125"/>
    </row>
    <row r="28" spans="1:9" ht="11.25">
      <c r="A28" s="125"/>
      <c r="B28" s="125"/>
      <c r="C28" s="125"/>
      <c r="D28" s="125"/>
      <c r="E28" s="125"/>
      <c r="F28" s="125"/>
      <c r="G28" s="125"/>
      <c r="H28" s="125"/>
      <c r="I28" s="125"/>
    </row>
    <row r="30" spans="4:5" ht="11.25">
      <c r="D30" s="55"/>
      <c r="E30" s="56"/>
    </row>
    <row r="31" spans="4:9" ht="11.25">
      <c r="D31" s="57"/>
      <c r="E31" s="57"/>
      <c r="F31" s="57"/>
      <c r="G31" s="57"/>
      <c r="H31" s="57"/>
      <c r="I31" s="57"/>
    </row>
    <row r="32" spans="4:9" ht="11.25">
      <c r="D32" s="57"/>
      <c r="E32" s="57"/>
      <c r="F32" s="57"/>
      <c r="G32" s="57"/>
      <c r="H32" s="57"/>
      <c r="I32" s="57"/>
    </row>
    <row r="33" spans="4:9" ht="11.25">
      <c r="D33" s="57"/>
      <c r="E33" s="57"/>
      <c r="F33" s="57"/>
      <c r="G33" s="57"/>
      <c r="H33" s="57"/>
      <c r="I33" s="57"/>
    </row>
    <row r="34" spans="4:9" ht="11.25">
      <c r="D34" s="57"/>
      <c r="E34" s="57"/>
      <c r="F34" s="57"/>
      <c r="G34" s="57"/>
      <c r="H34" s="57"/>
      <c r="I34" s="57"/>
    </row>
    <row r="44" ht="13.5" customHeight="1"/>
    <row r="45" spans="3:20" s="18" customFormat="1" ht="12.75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92" ht="11.25">
      <c r="M92" s="58"/>
    </row>
    <row r="94" ht="11.25">
      <c r="M94" s="58"/>
    </row>
    <row r="96" ht="11.25">
      <c r="M96" s="58"/>
    </row>
    <row r="99" ht="11.25">
      <c r="M99" s="58"/>
    </row>
    <row r="101" ht="11.25">
      <c r="M101" s="58"/>
    </row>
    <row r="103" ht="11.25">
      <c r="M103" s="58"/>
    </row>
    <row r="106" ht="11.25">
      <c r="M106" s="58"/>
    </row>
    <row r="108" ht="11.25">
      <c r="M108" s="58"/>
    </row>
    <row r="110" ht="11.25">
      <c r="M110" s="58"/>
    </row>
  </sheetData>
  <sheetProtection/>
  <mergeCells count="8">
    <mergeCell ref="A24:I25"/>
    <mergeCell ref="A27:I28"/>
    <mergeCell ref="B3:C4"/>
    <mergeCell ref="D5:I5"/>
    <mergeCell ref="D3:D4"/>
    <mergeCell ref="E3:E4"/>
    <mergeCell ref="F3:H3"/>
    <mergeCell ref="I3:I4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140625" style="24" customWidth="1"/>
    <col min="2" max="2" width="6.8515625" style="24" customWidth="1"/>
    <col min="3" max="3" width="13.28125" style="24" customWidth="1"/>
    <col min="4" max="4" width="8.140625" style="24" bestFit="1" customWidth="1"/>
    <col min="5" max="5" width="8.7109375" style="24" customWidth="1"/>
    <col min="6" max="6" width="8.7109375" style="71" customWidth="1"/>
    <col min="7" max="9" width="8.7109375" style="24" customWidth="1"/>
    <col min="10" max="10" width="8.7109375" style="26" customWidth="1"/>
    <col min="11" max="18" width="8.7109375" style="24" customWidth="1"/>
    <col min="19" max="19" width="12.00390625" style="24" bestFit="1" customWidth="1"/>
    <col min="20" max="20" width="16.28125" style="24" bestFit="1" customWidth="1"/>
    <col min="21" max="16384" width="11.421875" style="24" customWidth="1"/>
  </cols>
  <sheetData>
    <row r="1" s="60" customFormat="1" ht="12.75" customHeight="1">
      <c r="A1" s="60" t="s">
        <v>93</v>
      </c>
    </row>
    <row r="2" spans="2:18" ht="11.25">
      <c r="B2" s="26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s="25" customFormat="1" ht="20.25" customHeight="1">
      <c r="A3" s="72"/>
      <c r="B3" s="127" t="s">
        <v>0</v>
      </c>
      <c r="C3" s="127"/>
      <c r="D3" s="133" t="s">
        <v>41</v>
      </c>
      <c r="E3" s="132" t="s">
        <v>63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s="25" customFormat="1" ht="21.75" customHeight="1">
      <c r="A4" s="38"/>
      <c r="B4" s="128"/>
      <c r="C4" s="128"/>
      <c r="D4" s="134"/>
      <c r="E4" s="73" t="s">
        <v>49</v>
      </c>
      <c r="F4" s="73" t="s">
        <v>50</v>
      </c>
      <c r="G4" s="73" t="s">
        <v>51</v>
      </c>
      <c r="H4" s="73" t="s">
        <v>52</v>
      </c>
      <c r="I4" s="73" t="s">
        <v>53</v>
      </c>
      <c r="J4" s="73" t="s">
        <v>54</v>
      </c>
      <c r="K4" s="73" t="s">
        <v>55</v>
      </c>
      <c r="L4" s="73" t="s">
        <v>56</v>
      </c>
      <c r="M4" s="73" t="s">
        <v>57</v>
      </c>
      <c r="N4" s="73" t="s">
        <v>58</v>
      </c>
      <c r="O4" s="73" t="s">
        <v>59</v>
      </c>
      <c r="P4" s="73" t="s">
        <v>60</v>
      </c>
      <c r="Q4" s="73" t="s">
        <v>61</v>
      </c>
      <c r="R4" s="73" t="s">
        <v>62</v>
      </c>
    </row>
    <row r="5" spans="3:18" s="25" customFormat="1" ht="14.25" customHeight="1">
      <c r="C5" s="24"/>
      <c r="D5" s="127" t="s">
        <v>44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3:18" s="25" customFormat="1" ht="14.25" customHeight="1">
      <c r="C6" s="24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2:18" s="25" customFormat="1" ht="12" customHeight="1">
      <c r="B7" s="43">
        <v>2016</v>
      </c>
      <c r="C7" s="26" t="s">
        <v>45</v>
      </c>
      <c r="D7" s="42">
        <v>16416.468084554508</v>
      </c>
      <c r="E7" s="67" t="s">
        <v>89</v>
      </c>
      <c r="F7" s="67" t="s">
        <v>89</v>
      </c>
      <c r="G7" s="67" t="s">
        <v>89</v>
      </c>
      <c r="H7" s="67" t="s">
        <v>89</v>
      </c>
      <c r="I7" s="67" t="s">
        <v>89</v>
      </c>
      <c r="J7" s="67" t="s">
        <v>89</v>
      </c>
      <c r="K7" s="67" t="s">
        <v>89</v>
      </c>
      <c r="L7" s="67" t="s">
        <v>89</v>
      </c>
      <c r="M7" s="67" t="s">
        <v>89</v>
      </c>
      <c r="N7" s="67" t="s">
        <v>89</v>
      </c>
      <c r="O7" s="67" t="s">
        <v>89</v>
      </c>
      <c r="P7" s="67" t="s">
        <v>89</v>
      </c>
      <c r="Q7" s="67" t="s">
        <v>89</v>
      </c>
      <c r="R7" s="67" t="s">
        <v>89</v>
      </c>
    </row>
    <row r="8" spans="2:18" s="25" customFormat="1" ht="12" customHeight="1">
      <c r="B8" s="24"/>
      <c r="C8" s="26" t="s">
        <v>46</v>
      </c>
      <c r="D8" s="42">
        <v>19082.13552421669</v>
      </c>
      <c r="E8" s="67" t="s">
        <v>89</v>
      </c>
      <c r="F8" s="67" t="s">
        <v>89</v>
      </c>
      <c r="G8" s="67" t="s">
        <v>89</v>
      </c>
      <c r="H8" s="67" t="s">
        <v>89</v>
      </c>
      <c r="I8" s="67" t="s">
        <v>89</v>
      </c>
      <c r="J8" s="67" t="s">
        <v>89</v>
      </c>
      <c r="K8" s="67" t="s">
        <v>89</v>
      </c>
      <c r="L8" s="67" t="s">
        <v>89</v>
      </c>
      <c r="M8" s="67" t="s">
        <v>89</v>
      </c>
      <c r="N8" s="67" t="s">
        <v>89</v>
      </c>
      <c r="O8" s="67" t="s">
        <v>89</v>
      </c>
      <c r="P8" s="67" t="s">
        <v>89</v>
      </c>
      <c r="Q8" s="67" t="s">
        <v>89</v>
      </c>
      <c r="R8" s="67" t="s">
        <v>89</v>
      </c>
    </row>
    <row r="9" spans="2:18" s="25" customFormat="1" ht="12" customHeight="1">
      <c r="B9" s="24"/>
      <c r="C9" s="26" t="s">
        <v>47</v>
      </c>
      <c r="D9" s="42">
        <v>20129.77076600989</v>
      </c>
      <c r="E9" s="67" t="s">
        <v>89</v>
      </c>
      <c r="F9" s="67" t="s">
        <v>89</v>
      </c>
      <c r="G9" s="67" t="s">
        <v>89</v>
      </c>
      <c r="H9" s="67" t="s">
        <v>89</v>
      </c>
      <c r="I9" s="67" t="s">
        <v>89</v>
      </c>
      <c r="J9" s="67" t="s">
        <v>89</v>
      </c>
      <c r="K9" s="67" t="s">
        <v>89</v>
      </c>
      <c r="L9" s="67" t="s">
        <v>89</v>
      </c>
      <c r="M9" s="67" t="s">
        <v>89</v>
      </c>
      <c r="N9" s="67" t="s">
        <v>89</v>
      </c>
      <c r="O9" s="67" t="s">
        <v>89</v>
      </c>
      <c r="P9" s="67" t="s">
        <v>89</v>
      </c>
      <c r="Q9" s="67" t="s">
        <v>89</v>
      </c>
      <c r="R9" s="67" t="s">
        <v>89</v>
      </c>
    </row>
    <row r="10" spans="2:18" s="25" customFormat="1" ht="12" customHeight="1">
      <c r="B10" s="24"/>
      <c r="C10" s="26" t="s">
        <v>48</v>
      </c>
      <c r="D10" s="42">
        <v>21007.344444268787</v>
      </c>
      <c r="E10" s="67" t="s">
        <v>89</v>
      </c>
      <c r="F10" s="67" t="s">
        <v>89</v>
      </c>
      <c r="G10" s="67" t="s">
        <v>89</v>
      </c>
      <c r="H10" s="67" t="s">
        <v>89</v>
      </c>
      <c r="I10" s="67" t="s">
        <v>89</v>
      </c>
      <c r="J10" s="67" t="s">
        <v>89</v>
      </c>
      <c r="K10" s="67" t="s">
        <v>89</v>
      </c>
      <c r="L10" s="67" t="s">
        <v>89</v>
      </c>
      <c r="M10" s="67" t="s">
        <v>89</v>
      </c>
      <c r="N10" s="67" t="s">
        <v>89</v>
      </c>
      <c r="O10" s="67" t="s">
        <v>89</v>
      </c>
      <c r="P10" s="67" t="s">
        <v>89</v>
      </c>
      <c r="Q10" s="67" t="s">
        <v>89</v>
      </c>
      <c r="R10" s="67" t="s">
        <v>89</v>
      </c>
    </row>
    <row r="11" spans="3:11" s="25" customFormat="1" ht="12" customHeight="1">
      <c r="C11" s="24"/>
      <c r="D11" s="24"/>
      <c r="E11" s="42"/>
      <c r="F11" s="42"/>
      <c r="G11" s="42"/>
      <c r="H11" s="42"/>
      <c r="I11" s="42"/>
      <c r="J11" s="42"/>
      <c r="K11" s="24"/>
    </row>
    <row r="12" spans="2:20" s="26" customFormat="1" ht="12.75" customHeight="1">
      <c r="B12" s="43">
        <v>2017</v>
      </c>
      <c r="C12" s="48" t="s">
        <v>45</v>
      </c>
      <c r="D12" s="42">
        <v>21395.624469738963</v>
      </c>
      <c r="E12" s="67">
        <v>2996.1222672355293</v>
      </c>
      <c r="F12" s="67">
        <v>790.9940978545774</v>
      </c>
      <c r="G12" s="67">
        <v>2676.5252309385373</v>
      </c>
      <c r="H12" s="67">
        <v>843.9585570931429</v>
      </c>
      <c r="I12" s="67">
        <v>1832.6623281973211</v>
      </c>
      <c r="J12" s="67">
        <v>470.1150403155481</v>
      </c>
      <c r="K12" s="67">
        <v>2432.3550393470846</v>
      </c>
      <c r="L12" s="67">
        <v>3554.2086216558496</v>
      </c>
      <c r="M12" s="67">
        <v>1328.2745870412339</v>
      </c>
      <c r="N12" s="67">
        <v>2573.24715782371</v>
      </c>
      <c r="O12" s="67">
        <v>40.55895015438833</v>
      </c>
      <c r="P12" s="67">
        <v>1056.6971702255737</v>
      </c>
      <c r="Q12" s="67">
        <v>328.06886362963843</v>
      </c>
      <c r="R12" s="67">
        <v>471.8365582268315</v>
      </c>
      <c r="S12" s="34"/>
      <c r="T12" s="68"/>
    </row>
    <row r="13" spans="3:20" s="26" customFormat="1" ht="12.75" customHeight="1">
      <c r="C13" s="48" t="s">
        <v>46</v>
      </c>
      <c r="D13" s="42">
        <v>24447.03994050238</v>
      </c>
      <c r="E13" s="67">
        <v>3666.613527331471</v>
      </c>
      <c r="F13" s="67">
        <v>1086.8724496815144</v>
      </c>
      <c r="G13" s="67">
        <v>2824.5295201352887</v>
      </c>
      <c r="H13" s="67">
        <v>790.2599892829551</v>
      </c>
      <c r="I13" s="67">
        <v>1840.7035548447675</v>
      </c>
      <c r="J13" s="67">
        <v>613.0705601863515</v>
      </c>
      <c r="K13" s="67">
        <v>2790.455998057873</v>
      </c>
      <c r="L13" s="67">
        <v>4143.202245669527</v>
      </c>
      <c r="M13" s="67">
        <v>1469.615591753673</v>
      </c>
      <c r="N13" s="67">
        <v>2776.8427855326663</v>
      </c>
      <c r="O13" s="67">
        <v>50.410258729517125</v>
      </c>
      <c r="P13" s="67">
        <v>1531.368648334584</v>
      </c>
      <c r="Q13" s="67">
        <v>360.01158408242605</v>
      </c>
      <c r="R13" s="67">
        <v>503.0832268797688</v>
      </c>
      <c r="T13" s="68"/>
    </row>
    <row r="14" spans="3:20" s="26" customFormat="1" ht="12.75" customHeight="1">
      <c r="C14" s="48" t="s">
        <v>47</v>
      </c>
      <c r="D14" s="42">
        <v>25949.080864043735</v>
      </c>
      <c r="E14" s="67">
        <v>4026.186263605879</v>
      </c>
      <c r="F14" s="67">
        <v>1251.890368550463</v>
      </c>
      <c r="G14" s="67">
        <v>3099.804190105829</v>
      </c>
      <c r="H14" s="67">
        <v>990.4276810416238</v>
      </c>
      <c r="I14" s="67">
        <v>1972.7715865660136</v>
      </c>
      <c r="J14" s="67">
        <v>674.4157805596651</v>
      </c>
      <c r="K14" s="67">
        <v>2664.9963812652236</v>
      </c>
      <c r="L14" s="67">
        <v>4240.56804282044</v>
      </c>
      <c r="M14" s="67">
        <v>1659.5346635676349</v>
      </c>
      <c r="N14" s="67">
        <v>3064.4793449287504</v>
      </c>
      <c r="O14" s="67">
        <v>51.33867518675231</v>
      </c>
      <c r="P14" s="67">
        <v>1310.003931693598</v>
      </c>
      <c r="Q14" s="67">
        <v>318.3158880687282</v>
      </c>
      <c r="R14" s="67">
        <v>624.3480660831349</v>
      </c>
      <c r="T14" s="68"/>
    </row>
    <row r="15" spans="3:20" s="26" customFormat="1" ht="12.75" customHeight="1">
      <c r="C15" s="48" t="s">
        <v>48</v>
      </c>
      <c r="D15" s="42">
        <v>25939.058075757363</v>
      </c>
      <c r="E15" s="67">
        <v>3989.3287978468866</v>
      </c>
      <c r="F15" s="67">
        <v>1138.0463869281086</v>
      </c>
      <c r="G15" s="67">
        <v>3213.353791460428</v>
      </c>
      <c r="H15" s="67">
        <v>1121.1272812123507</v>
      </c>
      <c r="I15" s="67">
        <v>1979.9878402607317</v>
      </c>
      <c r="J15" s="67">
        <v>693.4194493398516</v>
      </c>
      <c r="K15" s="67">
        <v>2444.760573472171</v>
      </c>
      <c r="L15" s="67">
        <v>4287.542995259095</v>
      </c>
      <c r="M15" s="67">
        <v>1653.351268763783</v>
      </c>
      <c r="N15" s="67">
        <v>3079.6362530655756</v>
      </c>
      <c r="O15" s="67">
        <v>47.75842246638978</v>
      </c>
      <c r="P15" s="67">
        <v>1067.1939148385325</v>
      </c>
      <c r="Q15" s="67">
        <v>367.98856254690577</v>
      </c>
      <c r="R15" s="67">
        <v>855.5625382965468</v>
      </c>
      <c r="S15" s="33"/>
      <c r="T15" s="68"/>
    </row>
    <row r="16" spans="3:20" s="26" customFormat="1" ht="12.75" customHeight="1">
      <c r="C16" s="48"/>
      <c r="D16" s="4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T16" s="37"/>
    </row>
    <row r="17" spans="2:20" s="26" customFormat="1" ht="12.75" customHeight="1">
      <c r="B17" s="43">
        <v>2018</v>
      </c>
      <c r="C17" s="48" t="s">
        <v>45</v>
      </c>
      <c r="D17" s="42">
        <v>25691.910634050117</v>
      </c>
      <c r="E17" s="67">
        <v>3838.4468856932854</v>
      </c>
      <c r="F17" s="67">
        <v>1096.743149476874</v>
      </c>
      <c r="G17" s="67">
        <v>3121.0614029781414</v>
      </c>
      <c r="H17" s="67">
        <v>947.7688199544543</v>
      </c>
      <c r="I17" s="67">
        <v>1911.8373232942308</v>
      </c>
      <c r="J17" s="67">
        <v>661.9220537731803</v>
      </c>
      <c r="K17" s="67">
        <v>2523.755479495252</v>
      </c>
      <c r="L17" s="67">
        <v>4584.661085881775</v>
      </c>
      <c r="M17" s="67">
        <v>1630.2593143783909</v>
      </c>
      <c r="N17" s="67">
        <v>3112.7245513640814</v>
      </c>
      <c r="O17" s="67">
        <v>47.21270758855837</v>
      </c>
      <c r="P17" s="67">
        <v>1222.7778584346995</v>
      </c>
      <c r="Q17" s="67">
        <v>405.5706846436583</v>
      </c>
      <c r="R17" s="67">
        <v>587.1693170935358</v>
      </c>
      <c r="T17" s="68"/>
    </row>
    <row r="18" spans="3:20" s="26" customFormat="1" ht="12.75" customHeight="1">
      <c r="C18" s="48" t="s">
        <v>46</v>
      </c>
      <c r="D18" s="42">
        <v>29514.37100940437</v>
      </c>
      <c r="E18" s="67">
        <v>4256.657066374997</v>
      </c>
      <c r="F18" s="67">
        <v>1330.2751950741063</v>
      </c>
      <c r="G18" s="67">
        <v>3353.559795204333</v>
      </c>
      <c r="H18" s="67">
        <v>1016.625639315609</v>
      </c>
      <c r="I18" s="67">
        <v>2452.480533679299</v>
      </c>
      <c r="J18" s="67">
        <v>827.8889664717171</v>
      </c>
      <c r="K18" s="67">
        <v>3012.0870494079904</v>
      </c>
      <c r="L18" s="67">
        <v>5462.2668779785445</v>
      </c>
      <c r="M18" s="67">
        <v>1739.7719051457673</v>
      </c>
      <c r="N18" s="67">
        <v>3393.989578265686</v>
      </c>
      <c r="O18" s="67">
        <v>47.55446759713098</v>
      </c>
      <c r="P18" s="67">
        <v>1643.3213284499266</v>
      </c>
      <c r="Q18" s="67">
        <v>441.01247160703105</v>
      </c>
      <c r="R18" s="67">
        <v>536.8801348322304</v>
      </c>
      <c r="T18" s="68"/>
    </row>
    <row r="19" spans="3:20" s="26" customFormat="1" ht="12.75" customHeight="1">
      <c r="C19" s="48" t="s">
        <v>47</v>
      </c>
      <c r="D19" s="42">
        <v>35009.642557379906</v>
      </c>
      <c r="E19" s="67">
        <v>5339.320885159745</v>
      </c>
      <c r="F19" s="67">
        <v>1671.9815499803312</v>
      </c>
      <c r="G19" s="67">
        <v>4031.5289413905275</v>
      </c>
      <c r="H19" s="67">
        <v>1198.7559795140098</v>
      </c>
      <c r="I19" s="67">
        <v>2966.262228513577</v>
      </c>
      <c r="J19" s="67">
        <v>942.1055740656642</v>
      </c>
      <c r="K19" s="67">
        <v>3622.7773514150294</v>
      </c>
      <c r="L19" s="67">
        <v>6119.127288785939</v>
      </c>
      <c r="M19" s="67">
        <v>2043.1797409423436</v>
      </c>
      <c r="N19" s="67">
        <v>3802.465372451023</v>
      </c>
      <c r="O19" s="67">
        <v>52.235436987774825</v>
      </c>
      <c r="P19" s="67">
        <v>1671.834481224711</v>
      </c>
      <c r="Q19" s="67">
        <v>580.6141211573271</v>
      </c>
      <c r="R19" s="67">
        <v>967.4536057919022</v>
      </c>
      <c r="T19" s="68"/>
    </row>
    <row r="20" spans="3:20" s="26" customFormat="1" ht="12.75" customHeight="1">
      <c r="C20" s="48" t="s">
        <v>48</v>
      </c>
      <c r="D20" s="42">
        <v>38542.076861944486</v>
      </c>
      <c r="E20" s="67">
        <v>5756.38770887356</v>
      </c>
      <c r="F20" s="67">
        <v>2230.0814038819094</v>
      </c>
      <c r="G20" s="67">
        <v>4384.354277388907</v>
      </c>
      <c r="H20" s="67">
        <v>1461.639982874723</v>
      </c>
      <c r="I20" s="67">
        <v>2999.2781041559665</v>
      </c>
      <c r="J20" s="67">
        <v>1092.580194635706</v>
      </c>
      <c r="K20" s="67">
        <v>3659.5430471443015</v>
      </c>
      <c r="L20" s="67">
        <v>7086.1629458603</v>
      </c>
      <c r="M20" s="67">
        <v>2191.9844835453946</v>
      </c>
      <c r="N20" s="67">
        <v>4283.950548049932</v>
      </c>
      <c r="O20" s="67">
        <v>83.0649507809106</v>
      </c>
      <c r="P20" s="67">
        <v>1539.0325054239702</v>
      </c>
      <c r="Q20" s="67">
        <v>752.7371591306738</v>
      </c>
      <c r="R20" s="67">
        <v>1021.2795501982343</v>
      </c>
      <c r="T20" s="68"/>
    </row>
    <row r="21" spans="3:20" s="26" customFormat="1" ht="12.75" customHeight="1">
      <c r="C21" s="48"/>
      <c r="D21" s="42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T21" s="68"/>
    </row>
    <row r="22" spans="1:20" s="26" customFormat="1" ht="12.75" customHeight="1">
      <c r="A22" s="32"/>
      <c r="B22" s="61">
        <v>2019</v>
      </c>
      <c r="C22" s="62" t="s">
        <v>95</v>
      </c>
      <c r="D22" s="63">
        <v>42739.77183579003</v>
      </c>
      <c r="E22" s="64">
        <v>6139.228235760009</v>
      </c>
      <c r="F22" s="64">
        <v>2438.5590841100006</v>
      </c>
      <c r="G22" s="64">
        <v>4813.954323200005</v>
      </c>
      <c r="H22" s="64">
        <v>1302.09511736</v>
      </c>
      <c r="I22" s="64">
        <v>4732.944706640003</v>
      </c>
      <c r="J22" s="64">
        <v>1095.9789095500005</v>
      </c>
      <c r="K22" s="64">
        <v>3979.3550774000078</v>
      </c>
      <c r="L22" s="64">
        <v>7443.849740199997</v>
      </c>
      <c r="M22" s="64">
        <v>2151.6001078500026</v>
      </c>
      <c r="N22" s="64">
        <v>5018.9237267000035</v>
      </c>
      <c r="O22" s="64">
        <v>75.80096257000001</v>
      </c>
      <c r="P22" s="64">
        <v>2025.0114464099993</v>
      </c>
      <c r="Q22" s="64">
        <v>772.6532404399996</v>
      </c>
      <c r="R22" s="64">
        <v>749.8171576000003</v>
      </c>
      <c r="T22" s="68"/>
    </row>
    <row r="23" spans="3:11" s="26" customFormat="1" ht="12.75" customHeight="1">
      <c r="C23" s="24"/>
      <c r="D23" s="24"/>
      <c r="E23" s="24"/>
      <c r="F23" s="24"/>
      <c r="G23" s="24"/>
      <c r="H23" s="24"/>
      <c r="I23" s="24"/>
      <c r="J23" s="24"/>
      <c r="K23" s="24"/>
    </row>
    <row r="24" spans="1:11" s="26" customFormat="1" ht="12.75" customHeight="1">
      <c r="A24" s="54" t="s">
        <v>97</v>
      </c>
      <c r="E24" s="24"/>
      <c r="F24" s="24"/>
      <c r="G24" s="24"/>
      <c r="H24" s="24"/>
      <c r="I24" s="24"/>
      <c r="J24" s="24"/>
      <c r="K24" s="24"/>
    </row>
    <row r="25" spans="1:11" s="26" customFormat="1" ht="12.75" customHeight="1">
      <c r="A25" s="69"/>
      <c r="E25" s="24"/>
      <c r="F25" s="24"/>
      <c r="G25" s="24"/>
      <c r="H25" s="24"/>
      <c r="I25" s="24"/>
      <c r="J25" s="24"/>
      <c r="K25" s="24"/>
    </row>
    <row r="26" spans="3:12" s="26" customFormat="1" ht="12.75" customHeight="1">
      <c r="C26" s="54"/>
      <c r="D26" s="54"/>
      <c r="E26" s="24"/>
      <c r="F26" s="24"/>
      <c r="G26" s="24"/>
      <c r="H26" s="24"/>
      <c r="I26" s="24"/>
      <c r="J26" s="24"/>
      <c r="K26" s="24"/>
      <c r="L26" s="36"/>
    </row>
    <row r="27" spans="3:12" s="26" customFormat="1" ht="12.75" customHeight="1">
      <c r="C27" s="24"/>
      <c r="D27" s="24"/>
      <c r="E27" s="24"/>
      <c r="F27" s="24"/>
      <c r="G27" s="24"/>
      <c r="H27" s="24"/>
      <c r="I27" s="24"/>
      <c r="J27" s="24"/>
      <c r="K27" s="24"/>
      <c r="L27" s="36"/>
    </row>
    <row r="28" spans="3:12" s="26" customFormat="1" ht="12.75" customHeight="1">
      <c r="C28" s="24"/>
      <c r="D28" s="24"/>
      <c r="E28" s="24"/>
      <c r="F28" s="24"/>
      <c r="G28" s="24"/>
      <c r="H28" s="24"/>
      <c r="I28" s="24"/>
      <c r="J28" s="24"/>
      <c r="K28" s="24"/>
      <c r="L28" s="36"/>
    </row>
    <row r="29" spans="3:11" s="26" customFormat="1" ht="12.75" customHeight="1">
      <c r="C29" s="24"/>
      <c r="D29" s="24"/>
      <c r="E29" s="24"/>
      <c r="F29" s="24"/>
      <c r="G29" s="24"/>
      <c r="H29" s="24"/>
      <c r="I29" s="24"/>
      <c r="J29" s="24"/>
      <c r="K29" s="24"/>
    </row>
    <row r="30" spans="3:11" s="26" customFormat="1" ht="12.75" customHeight="1">
      <c r="C30" s="24"/>
      <c r="D30" s="24"/>
      <c r="E30" s="24"/>
      <c r="F30" s="24"/>
      <c r="G30" s="24"/>
      <c r="H30" s="24"/>
      <c r="I30" s="24"/>
      <c r="J30" s="24"/>
      <c r="K30" s="24"/>
    </row>
    <row r="31" spans="3:11" s="26" customFormat="1" ht="12.75" customHeight="1">
      <c r="C31" s="24"/>
      <c r="D31" s="24"/>
      <c r="E31" s="24"/>
      <c r="F31" s="24"/>
      <c r="G31" s="24"/>
      <c r="H31" s="24"/>
      <c r="I31" s="24"/>
      <c r="J31" s="24"/>
      <c r="K31" s="24"/>
    </row>
    <row r="32" spans="3:11" s="26" customFormat="1" ht="12.75" customHeight="1">
      <c r="C32" s="24"/>
      <c r="D32" s="24"/>
      <c r="E32" s="24"/>
      <c r="F32" s="24"/>
      <c r="G32" s="24"/>
      <c r="H32" s="24"/>
      <c r="I32" s="24"/>
      <c r="J32" s="24"/>
      <c r="K32" s="24"/>
    </row>
    <row r="33" spans="3:11" s="26" customFormat="1" ht="12.75" customHeight="1">
      <c r="C33" s="24"/>
      <c r="D33" s="24"/>
      <c r="E33" s="24"/>
      <c r="F33" s="24"/>
      <c r="G33" s="24"/>
      <c r="H33" s="24"/>
      <c r="I33" s="24"/>
      <c r="J33" s="24"/>
      <c r="K33" s="24"/>
    </row>
    <row r="34" spans="3:11" s="26" customFormat="1" ht="12.75" customHeight="1">
      <c r="C34" s="24"/>
      <c r="D34" s="24"/>
      <c r="E34" s="24"/>
      <c r="F34" s="24"/>
      <c r="G34" s="24"/>
      <c r="H34" s="24"/>
      <c r="I34" s="24"/>
      <c r="J34" s="24"/>
      <c r="K34" s="24"/>
    </row>
    <row r="35" spans="3:11" s="26" customFormat="1" ht="12.75" customHeight="1">
      <c r="C35" s="24"/>
      <c r="D35" s="24"/>
      <c r="E35" s="24"/>
      <c r="F35" s="24"/>
      <c r="G35" s="24"/>
      <c r="H35" s="24"/>
      <c r="I35" s="24"/>
      <c r="J35" s="24"/>
      <c r="K35" s="24"/>
    </row>
    <row r="36" spans="3:11" s="26" customFormat="1" ht="12.75" customHeight="1">
      <c r="C36" s="24"/>
      <c r="D36" s="24"/>
      <c r="E36" s="24"/>
      <c r="F36" s="24"/>
      <c r="G36" s="24"/>
      <c r="H36" s="24"/>
      <c r="I36" s="24"/>
      <c r="J36" s="24"/>
      <c r="K36" s="24"/>
    </row>
    <row r="37" spans="3:11" s="26" customFormat="1" ht="12.75" customHeight="1">
      <c r="C37" s="24"/>
      <c r="D37" s="24"/>
      <c r="E37" s="24"/>
      <c r="F37" s="24"/>
      <c r="G37" s="24"/>
      <c r="H37" s="24"/>
      <c r="I37" s="24"/>
      <c r="J37" s="24"/>
      <c r="K37" s="24"/>
    </row>
    <row r="38" spans="3:11" s="26" customFormat="1" ht="12.75" customHeight="1">
      <c r="C38" s="24"/>
      <c r="D38" s="24"/>
      <c r="E38" s="24"/>
      <c r="F38" s="24"/>
      <c r="G38" s="24"/>
      <c r="H38" s="24"/>
      <c r="I38" s="24"/>
      <c r="J38" s="24"/>
      <c r="K38" s="24"/>
    </row>
    <row r="39" spans="3:11" s="26" customFormat="1" ht="12.75" customHeight="1">
      <c r="C39" s="24"/>
      <c r="D39" s="24"/>
      <c r="E39" s="24"/>
      <c r="F39" s="24"/>
      <c r="G39" s="24"/>
      <c r="H39" s="24"/>
      <c r="I39" s="24"/>
      <c r="J39" s="24"/>
      <c r="K39" s="24"/>
    </row>
    <row r="40" spans="3:11" s="26" customFormat="1" ht="12.75" customHeight="1">
      <c r="C40" s="24"/>
      <c r="D40" s="24"/>
      <c r="E40" s="24"/>
      <c r="F40" s="24"/>
      <c r="G40" s="24"/>
      <c r="H40" s="24"/>
      <c r="I40" s="24"/>
      <c r="J40" s="24"/>
      <c r="K40" s="24"/>
    </row>
    <row r="41" spans="3:11" s="26" customFormat="1" ht="12.75" customHeight="1">
      <c r="C41" s="24"/>
      <c r="D41" s="24"/>
      <c r="E41" s="24"/>
      <c r="F41" s="24"/>
      <c r="G41" s="24"/>
      <c r="H41" s="24"/>
      <c r="I41" s="24"/>
      <c r="J41" s="24"/>
      <c r="K41" s="24"/>
    </row>
    <row r="42" spans="3:11" s="26" customFormat="1" ht="14.25" customHeight="1">
      <c r="C42" s="24"/>
      <c r="D42" s="24"/>
      <c r="E42" s="24"/>
      <c r="F42" s="24"/>
      <c r="G42" s="24"/>
      <c r="H42" s="24"/>
      <c r="I42" s="24"/>
      <c r="J42" s="24"/>
      <c r="K42" s="24"/>
    </row>
    <row r="43" spans="3:11" s="18" customFormat="1" ht="14.25" customHeight="1">
      <c r="C43" s="24"/>
      <c r="D43" s="24"/>
      <c r="E43" s="24"/>
      <c r="F43" s="24"/>
      <c r="G43" s="24"/>
      <c r="H43" s="24"/>
      <c r="I43" s="24"/>
      <c r="J43" s="24"/>
      <c r="K43" s="24"/>
    </row>
    <row r="44" spans="6:10" ht="11.25">
      <c r="F44" s="24"/>
      <c r="J44" s="24"/>
    </row>
    <row r="45" spans="6:10" ht="11.25">
      <c r="F45" s="24"/>
      <c r="J45" s="24"/>
    </row>
    <row r="46" spans="6:10" ht="11.25">
      <c r="F46" s="24"/>
      <c r="J46" s="24"/>
    </row>
    <row r="47" spans="6:10" ht="11.25">
      <c r="F47" s="24"/>
      <c r="J47" s="24"/>
    </row>
    <row r="48" spans="6:10" ht="11.25">
      <c r="F48" s="24"/>
      <c r="J48" s="24"/>
    </row>
    <row r="49" spans="6:10" ht="11.25">
      <c r="F49" s="24"/>
      <c r="J49" s="24"/>
    </row>
    <row r="50" spans="6:10" ht="11.25">
      <c r="F50" s="24"/>
      <c r="J50" s="24"/>
    </row>
    <row r="51" spans="6:10" ht="11.25">
      <c r="F51" s="24"/>
      <c r="J51" s="24"/>
    </row>
    <row r="52" spans="6:10" ht="11.25">
      <c r="F52" s="24"/>
      <c r="J52" s="24"/>
    </row>
    <row r="53" spans="6:10" ht="11.25">
      <c r="F53" s="24"/>
      <c r="J53" s="24"/>
    </row>
    <row r="54" ht="11.25">
      <c r="F54" s="70"/>
    </row>
    <row r="55" ht="11.25">
      <c r="F55" s="70"/>
    </row>
    <row r="56" ht="11.25">
      <c r="F56" s="70"/>
    </row>
    <row r="57" ht="11.25">
      <c r="F57" s="70"/>
    </row>
  </sheetData>
  <sheetProtection/>
  <mergeCells count="4">
    <mergeCell ref="E3:R3"/>
    <mergeCell ref="B3:C4"/>
    <mergeCell ref="D3:D4"/>
    <mergeCell ref="D5:R5"/>
  </mergeCells>
  <printOptions/>
  <pageMargins left="0.1968503937007874" right="0.1968503937007874" top="0.1968503937007874" bottom="0.1968503937007874" header="0" footer="0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60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3.28125" style="24" customWidth="1"/>
    <col min="2" max="2" width="6.57421875" style="24" customWidth="1"/>
    <col min="3" max="3" width="12.421875" style="24" customWidth="1"/>
    <col min="4" max="4" width="8.140625" style="24" bestFit="1" customWidth="1"/>
    <col min="5" max="5" width="10.8515625" style="24" bestFit="1" customWidth="1"/>
    <col min="6" max="6" width="1.7109375" style="24" customWidth="1"/>
    <col min="7" max="7" width="8.421875" style="24" customWidth="1"/>
    <col min="8" max="8" width="10.8515625" style="24" bestFit="1" customWidth="1"/>
    <col min="9" max="9" width="1.7109375" style="24" customWidth="1"/>
    <col min="10" max="10" width="8.140625" style="71" bestFit="1" customWidth="1"/>
    <col min="11" max="11" width="10.8515625" style="71" bestFit="1" customWidth="1"/>
    <col min="12" max="12" width="1.7109375" style="71" customWidth="1"/>
    <col min="13" max="13" width="8.140625" style="24" bestFit="1" customWidth="1"/>
    <col min="14" max="14" width="10.8515625" style="24" bestFit="1" customWidth="1"/>
    <col min="15" max="15" width="1.7109375" style="24" customWidth="1"/>
    <col min="16" max="16" width="8.140625" style="24" bestFit="1" customWidth="1"/>
    <col min="17" max="17" width="10.8515625" style="24" bestFit="1" customWidth="1"/>
    <col min="18" max="18" width="1.7109375" style="24" customWidth="1"/>
    <col min="19" max="19" width="8.140625" style="24" bestFit="1" customWidth="1"/>
    <col min="20" max="20" width="10.8515625" style="24" bestFit="1" customWidth="1"/>
    <col min="21" max="21" width="1.7109375" style="24" customWidth="1"/>
    <col min="22" max="22" width="8.140625" style="26" bestFit="1" customWidth="1"/>
    <col min="23" max="23" width="10.8515625" style="26" bestFit="1" customWidth="1"/>
    <col min="24" max="24" width="1.7109375" style="26" customWidth="1"/>
    <col min="25" max="25" width="8.140625" style="24" bestFit="1" customWidth="1"/>
    <col min="26" max="26" width="10.8515625" style="24" bestFit="1" customWidth="1"/>
    <col min="27" max="27" width="1.7109375" style="24" customWidth="1"/>
    <col min="28" max="28" width="8.140625" style="24" bestFit="1" customWidth="1"/>
    <col min="29" max="29" width="10.8515625" style="24" bestFit="1" customWidth="1"/>
    <col min="30" max="30" width="1.7109375" style="24" customWidth="1"/>
    <col min="31" max="31" width="8.140625" style="24" bestFit="1" customWidth="1"/>
    <col min="32" max="32" width="10.8515625" style="24" bestFit="1" customWidth="1"/>
    <col min="33" max="33" width="1.7109375" style="24" customWidth="1"/>
    <col min="34" max="34" width="8.140625" style="24" bestFit="1" customWidth="1"/>
    <col min="35" max="35" width="10.8515625" style="24" bestFit="1" customWidth="1"/>
    <col min="36" max="36" width="1.7109375" style="24" customWidth="1"/>
    <col min="37" max="37" width="8.140625" style="24" bestFit="1" customWidth="1"/>
    <col min="38" max="38" width="10.8515625" style="24" bestFit="1" customWidth="1"/>
    <col min="39" max="39" width="1.7109375" style="24" customWidth="1"/>
    <col min="40" max="40" width="8.140625" style="24" customWidth="1"/>
    <col min="41" max="41" width="10.8515625" style="24" customWidth="1"/>
    <col min="42" max="16384" width="11.421875" style="24" customWidth="1"/>
  </cols>
  <sheetData>
    <row r="1" spans="1:6" s="60" customFormat="1" ht="12.75" customHeight="1">
      <c r="A1" s="60" t="s">
        <v>92</v>
      </c>
      <c r="C1" s="85"/>
      <c r="D1" s="85"/>
      <c r="E1" s="85"/>
      <c r="F1" s="85"/>
    </row>
    <row r="2" spans="2:41" ht="11.25">
      <c r="B2" s="26"/>
      <c r="C2" s="25"/>
      <c r="D2" s="25"/>
      <c r="E2" s="25"/>
      <c r="F2" s="2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s="25" customFormat="1" ht="19.5" customHeight="1">
      <c r="A3" s="129" t="s">
        <v>0</v>
      </c>
      <c r="B3" s="135"/>
      <c r="C3" s="135"/>
      <c r="D3" s="133" t="s">
        <v>41</v>
      </c>
      <c r="E3" s="133"/>
      <c r="F3" s="74"/>
      <c r="G3" s="132" t="s">
        <v>63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</row>
    <row r="4" spans="1:41" s="25" customFormat="1" ht="21" customHeight="1">
      <c r="A4" s="136"/>
      <c r="B4" s="136"/>
      <c r="C4" s="136"/>
      <c r="D4" s="134"/>
      <c r="E4" s="134"/>
      <c r="F4" s="75"/>
      <c r="G4" s="132" t="s">
        <v>49</v>
      </c>
      <c r="H4" s="132"/>
      <c r="I4" s="76"/>
      <c r="J4" s="132" t="s">
        <v>50</v>
      </c>
      <c r="K4" s="132"/>
      <c r="L4" s="77"/>
      <c r="M4" s="132" t="s">
        <v>51</v>
      </c>
      <c r="N4" s="132"/>
      <c r="O4" s="77"/>
      <c r="P4" s="132" t="s">
        <v>52</v>
      </c>
      <c r="Q4" s="132"/>
      <c r="R4" s="77"/>
      <c r="S4" s="132" t="s">
        <v>53</v>
      </c>
      <c r="T4" s="132"/>
      <c r="U4" s="77"/>
      <c r="V4" s="132" t="s">
        <v>54</v>
      </c>
      <c r="W4" s="132"/>
      <c r="X4" s="77"/>
      <c r="Y4" s="132" t="s">
        <v>55</v>
      </c>
      <c r="Z4" s="132"/>
      <c r="AA4" s="77"/>
      <c r="AB4" s="132" t="s">
        <v>56</v>
      </c>
      <c r="AC4" s="132"/>
      <c r="AD4" s="77"/>
      <c r="AE4" s="132" t="s">
        <v>57</v>
      </c>
      <c r="AF4" s="132"/>
      <c r="AG4" s="77"/>
      <c r="AH4" s="132" t="s">
        <v>58</v>
      </c>
      <c r="AI4" s="132"/>
      <c r="AJ4" s="77"/>
      <c r="AK4" s="132" t="s">
        <v>60</v>
      </c>
      <c r="AL4" s="132"/>
      <c r="AM4" s="77"/>
      <c r="AN4" s="132" t="s">
        <v>99</v>
      </c>
      <c r="AO4" s="132"/>
    </row>
    <row r="5" spans="1:41" s="25" customFormat="1" ht="28.5" customHeight="1">
      <c r="A5" s="137"/>
      <c r="B5" s="137"/>
      <c r="C5" s="137"/>
      <c r="D5" s="78" t="s">
        <v>42</v>
      </c>
      <c r="E5" s="77" t="s">
        <v>43</v>
      </c>
      <c r="F5" s="77"/>
      <c r="G5" s="78" t="s">
        <v>42</v>
      </c>
      <c r="H5" s="77" t="s">
        <v>43</v>
      </c>
      <c r="I5" s="77"/>
      <c r="J5" s="78" t="s">
        <v>42</v>
      </c>
      <c r="K5" s="77" t="s">
        <v>43</v>
      </c>
      <c r="L5" s="77"/>
      <c r="M5" s="78" t="s">
        <v>42</v>
      </c>
      <c r="N5" s="77" t="s">
        <v>43</v>
      </c>
      <c r="O5" s="77"/>
      <c r="P5" s="78" t="s">
        <v>42</v>
      </c>
      <c r="Q5" s="77" t="s">
        <v>43</v>
      </c>
      <c r="R5" s="77"/>
      <c r="S5" s="78" t="s">
        <v>42</v>
      </c>
      <c r="T5" s="77" t="s">
        <v>43</v>
      </c>
      <c r="U5" s="77"/>
      <c r="V5" s="78" t="s">
        <v>42</v>
      </c>
      <c r="W5" s="77" t="s">
        <v>43</v>
      </c>
      <c r="X5" s="77"/>
      <c r="Y5" s="78" t="s">
        <v>42</v>
      </c>
      <c r="Z5" s="77" t="s">
        <v>43</v>
      </c>
      <c r="AA5" s="77"/>
      <c r="AB5" s="78" t="s">
        <v>42</v>
      </c>
      <c r="AC5" s="77" t="s">
        <v>43</v>
      </c>
      <c r="AD5" s="77"/>
      <c r="AE5" s="78" t="s">
        <v>42</v>
      </c>
      <c r="AF5" s="77" t="s">
        <v>43</v>
      </c>
      <c r="AG5" s="77"/>
      <c r="AH5" s="78" t="s">
        <v>42</v>
      </c>
      <c r="AI5" s="77" t="s">
        <v>43</v>
      </c>
      <c r="AJ5" s="77"/>
      <c r="AK5" s="78" t="s">
        <v>42</v>
      </c>
      <c r="AL5" s="77" t="s">
        <v>43</v>
      </c>
      <c r="AM5" s="77"/>
      <c r="AN5" s="78" t="s">
        <v>42</v>
      </c>
      <c r="AO5" s="77" t="s">
        <v>43</v>
      </c>
    </row>
    <row r="6" spans="3:41" s="25" customFormat="1" ht="14.25" customHeight="1">
      <c r="C6" s="24"/>
      <c r="D6" s="138" t="s">
        <v>44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3:41" s="25" customFormat="1" ht="14.25" customHeight="1">
      <c r="C7" s="24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2:41" s="25" customFormat="1" ht="12" customHeight="1">
      <c r="B8" s="43">
        <v>2016</v>
      </c>
      <c r="C8" s="26" t="s">
        <v>45</v>
      </c>
      <c r="D8" s="80">
        <v>10793.875841436475</v>
      </c>
      <c r="E8" s="80">
        <v>1364.8731879573695</v>
      </c>
      <c r="F8" s="24"/>
      <c r="G8" s="67" t="s">
        <v>89</v>
      </c>
      <c r="H8" s="67" t="s">
        <v>89</v>
      </c>
      <c r="I8" s="67"/>
      <c r="J8" s="67" t="s">
        <v>89</v>
      </c>
      <c r="K8" s="67" t="s">
        <v>89</v>
      </c>
      <c r="L8" s="67"/>
      <c r="M8" s="67" t="s">
        <v>89</v>
      </c>
      <c r="N8" s="67" t="s">
        <v>89</v>
      </c>
      <c r="O8" s="67"/>
      <c r="P8" s="67" t="s">
        <v>89</v>
      </c>
      <c r="Q8" s="67" t="s">
        <v>89</v>
      </c>
      <c r="R8" s="67"/>
      <c r="S8" s="67" t="s">
        <v>89</v>
      </c>
      <c r="T8" s="67" t="s">
        <v>89</v>
      </c>
      <c r="U8" s="67"/>
      <c r="V8" s="67" t="s">
        <v>89</v>
      </c>
      <c r="W8" s="67" t="s">
        <v>89</v>
      </c>
      <c r="X8" s="67"/>
      <c r="Y8" s="67" t="s">
        <v>89</v>
      </c>
      <c r="Z8" s="67" t="s">
        <v>89</v>
      </c>
      <c r="AA8" s="67"/>
      <c r="AB8" s="67" t="s">
        <v>89</v>
      </c>
      <c r="AC8" s="67" t="s">
        <v>89</v>
      </c>
      <c r="AD8" s="67"/>
      <c r="AE8" s="67" t="s">
        <v>89</v>
      </c>
      <c r="AF8" s="67" t="s">
        <v>89</v>
      </c>
      <c r="AG8" s="67"/>
      <c r="AH8" s="67" t="s">
        <v>89</v>
      </c>
      <c r="AI8" s="67" t="s">
        <v>89</v>
      </c>
      <c r="AJ8" s="67"/>
      <c r="AK8" s="67" t="s">
        <v>89</v>
      </c>
      <c r="AL8" s="67" t="s">
        <v>89</v>
      </c>
      <c r="AM8" s="67"/>
      <c r="AN8" s="67" t="s">
        <v>89</v>
      </c>
      <c r="AO8" s="67" t="s">
        <v>89</v>
      </c>
    </row>
    <row r="9" spans="2:41" s="25" customFormat="1" ht="12" customHeight="1">
      <c r="B9" s="24"/>
      <c r="C9" s="26" t="s">
        <v>46</v>
      </c>
      <c r="D9" s="80">
        <v>12641.323282778912</v>
      </c>
      <c r="E9" s="80">
        <v>1277.1678810431933</v>
      </c>
      <c r="F9" s="24"/>
      <c r="G9" s="67" t="s">
        <v>89</v>
      </c>
      <c r="H9" s="67" t="s">
        <v>89</v>
      </c>
      <c r="I9" s="67"/>
      <c r="J9" s="67" t="s">
        <v>89</v>
      </c>
      <c r="K9" s="67" t="s">
        <v>89</v>
      </c>
      <c r="L9" s="67"/>
      <c r="M9" s="67" t="s">
        <v>89</v>
      </c>
      <c r="N9" s="67" t="s">
        <v>89</v>
      </c>
      <c r="O9" s="67"/>
      <c r="P9" s="67" t="s">
        <v>89</v>
      </c>
      <c r="Q9" s="67" t="s">
        <v>89</v>
      </c>
      <c r="R9" s="67"/>
      <c r="S9" s="67" t="s">
        <v>89</v>
      </c>
      <c r="T9" s="67" t="s">
        <v>89</v>
      </c>
      <c r="U9" s="67"/>
      <c r="V9" s="67" t="s">
        <v>89</v>
      </c>
      <c r="W9" s="67" t="s">
        <v>89</v>
      </c>
      <c r="X9" s="67"/>
      <c r="Y9" s="67" t="s">
        <v>89</v>
      </c>
      <c r="Z9" s="67" t="s">
        <v>89</v>
      </c>
      <c r="AA9" s="67"/>
      <c r="AB9" s="67" t="s">
        <v>89</v>
      </c>
      <c r="AC9" s="67" t="s">
        <v>89</v>
      </c>
      <c r="AD9" s="67"/>
      <c r="AE9" s="67" t="s">
        <v>89</v>
      </c>
      <c r="AF9" s="67" t="s">
        <v>89</v>
      </c>
      <c r="AG9" s="67"/>
      <c r="AH9" s="67" t="s">
        <v>89</v>
      </c>
      <c r="AI9" s="67" t="s">
        <v>89</v>
      </c>
      <c r="AJ9" s="67"/>
      <c r="AK9" s="67" t="s">
        <v>89</v>
      </c>
      <c r="AL9" s="67" t="s">
        <v>89</v>
      </c>
      <c r="AM9" s="67"/>
      <c r="AN9" s="67" t="s">
        <v>89</v>
      </c>
      <c r="AO9" s="67" t="s">
        <v>89</v>
      </c>
    </row>
    <row r="10" spans="2:41" s="25" customFormat="1" ht="12" customHeight="1">
      <c r="B10" s="24"/>
      <c r="C10" s="26" t="s">
        <v>47</v>
      </c>
      <c r="D10" s="80">
        <v>13277.567385174858</v>
      </c>
      <c r="E10" s="80">
        <v>1297.0573711731108</v>
      </c>
      <c r="F10" s="24"/>
      <c r="G10" s="67" t="s">
        <v>89</v>
      </c>
      <c r="H10" s="67" t="s">
        <v>89</v>
      </c>
      <c r="I10" s="67"/>
      <c r="J10" s="67" t="s">
        <v>89</v>
      </c>
      <c r="K10" s="67" t="s">
        <v>89</v>
      </c>
      <c r="L10" s="67"/>
      <c r="M10" s="67" t="s">
        <v>89</v>
      </c>
      <c r="N10" s="67" t="s">
        <v>89</v>
      </c>
      <c r="O10" s="67"/>
      <c r="P10" s="67" t="s">
        <v>89</v>
      </c>
      <c r="Q10" s="67" t="s">
        <v>89</v>
      </c>
      <c r="R10" s="67"/>
      <c r="S10" s="67" t="s">
        <v>89</v>
      </c>
      <c r="T10" s="67" t="s">
        <v>89</v>
      </c>
      <c r="U10" s="67"/>
      <c r="V10" s="67" t="s">
        <v>89</v>
      </c>
      <c r="W10" s="67" t="s">
        <v>89</v>
      </c>
      <c r="X10" s="67"/>
      <c r="Y10" s="67" t="s">
        <v>89</v>
      </c>
      <c r="Z10" s="67" t="s">
        <v>89</v>
      </c>
      <c r="AA10" s="67"/>
      <c r="AB10" s="67" t="s">
        <v>89</v>
      </c>
      <c r="AC10" s="67" t="s">
        <v>89</v>
      </c>
      <c r="AD10" s="67"/>
      <c r="AE10" s="67" t="s">
        <v>89</v>
      </c>
      <c r="AF10" s="67" t="s">
        <v>89</v>
      </c>
      <c r="AG10" s="67"/>
      <c r="AH10" s="67" t="s">
        <v>89</v>
      </c>
      <c r="AI10" s="67" t="s">
        <v>89</v>
      </c>
      <c r="AJ10" s="67"/>
      <c r="AK10" s="67" t="s">
        <v>89</v>
      </c>
      <c r="AL10" s="67" t="s">
        <v>89</v>
      </c>
      <c r="AM10" s="67"/>
      <c r="AN10" s="67" t="s">
        <v>89</v>
      </c>
      <c r="AO10" s="67" t="s">
        <v>89</v>
      </c>
    </row>
    <row r="11" spans="2:41" s="25" customFormat="1" ht="12" customHeight="1">
      <c r="B11" s="24"/>
      <c r="C11" s="26" t="s">
        <v>48</v>
      </c>
      <c r="D11" s="80">
        <v>13717.44654790662</v>
      </c>
      <c r="E11" s="80">
        <v>1342.4190975586396</v>
      </c>
      <c r="F11" s="24"/>
      <c r="G11" s="67" t="s">
        <v>89</v>
      </c>
      <c r="H11" s="67" t="s">
        <v>89</v>
      </c>
      <c r="I11" s="67"/>
      <c r="J11" s="67" t="s">
        <v>89</v>
      </c>
      <c r="K11" s="67" t="s">
        <v>89</v>
      </c>
      <c r="L11" s="67"/>
      <c r="M11" s="67" t="s">
        <v>89</v>
      </c>
      <c r="N11" s="67" t="s">
        <v>89</v>
      </c>
      <c r="O11" s="67"/>
      <c r="P11" s="67" t="s">
        <v>89</v>
      </c>
      <c r="Q11" s="67" t="s">
        <v>89</v>
      </c>
      <c r="R11" s="67"/>
      <c r="S11" s="67" t="s">
        <v>89</v>
      </c>
      <c r="T11" s="67" t="s">
        <v>89</v>
      </c>
      <c r="U11" s="67"/>
      <c r="V11" s="67" t="s">
        <v>89</v>
      </c>
      <c r="W11" s="67" t="s">
        <v>89</v>
      </c>
      <c r="X11" s="67"/>
      <c r="Y11" s="67" t="s">
        <v>89</v>
      </c>
      <c r="Z11" s="67" t="s">
        <v>89</v>
      </c>
      <c r="AA11" s="67"/>
      <c r="AB11" s="67" t="s">
        <v>89</v>
      </c>
      <c r="AC11" s="67" t="s">
        <v>89</v>
      </c>
      <c r="AD11" s="67"/>
      <c r="AE11" s="67" t="s">
        <v>89</v>
      </c>
      <c r="AF11" s="67" t="s">
        <v>89</v>
      </c>
      <c r="AG11" s="67"/>
      <c r="AH11" s="67" t="s">
        <v>89</v>
      </c>
      <c r="AI11" s="67" t="s">
        <v>89</v>
      </c>
      <c r="AJ11" s="67"/>
      <c r="AK11" s="67" t="s">
        <v>89</v>
      </c>
      <c r="AL11" s="67" t="s">
        <v>89</v>
      </c>
      <c r="AM11" s="67"/>
      <c r="AN11" s="67" t="s">
        <v>89</v>
      </c>
      <c r="AO11" s="67" t="s">
        <v>89</v>
      </c>
    </row>
    <row r="12" spans="3:27" s="25" customFormat="1" ht="12" customHeight="1">
      <c r="C12" s="24"/>
      <c r="D12" s="24"/>
      <c r="E12" s="24"/>
      <c r="F12" s="24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4"/>
      <c r="Z12" s="24"/>
      <c r="AA12" s="24"/>
    </row>
    <row r="13" spans="2:42" s="26" customFormat="1" ht="12.75" customHeight="1">
      <c r="B13" s="43">
        <v>2017</v>
      </c>
      <c r="C13" s="48" t="s">
        <v>45</v>
      </c>
      <c r="D13" s="49">
        <v>14004.47333567644</v>
      </c>
      <c r="E13" s="49">
        <v>1444.9694657435691</v>
      </c>
      <c r="F13" s="48"/>
      <c r="G13" s="67">
        <v>2217.594740537871</v>
      </c>
      <c r="H13" s="67">
        <v>114.22772398972094</v>
      </c>
      <c r="I13" s="67"/>
      <c r="J13" s="67">
        <v>489.2332549872124</v>
      </c>
      <c r="K13" s="67">
        <v>76.87509315120357</v>
      </c>
      <c r="L13" s="67"/>
      <c r="M13" s="67">
        <v>2443.0748714020706</v>
      </c>
      <c r="N13" s="67">
        <v>40.116326262864526</v>
      </c>
      <c r="O13" s="67"/>
      <c r="P13" s="67">
        <v>787.6464314563432</v>
      </c>
      <c r="Q13" s="67">
        <v>18.077785682702707</v>
      </c>
      <c r="R13" s="67"/>
      <c r="S13" s="67">
        <v>799.3282495016556</v>
      </c>
      <c r="T13" s="67">
        <v>720.8112907329674</v>
      </c>
      <c r="U13" s="67"/>
      <c r="V13" s="67">
        <v>352.03615314099494</v>
      </c>
      <c r="W13" s="67">
        <v>24.503691626016188</v>
      </c>
      <c r="X13" s="67"/>
      <c r="Y13" s="67">
        <v>1291.0358708896472</v>
      </c>
      <c r="Z13" s="67">
        <v>96.75270393838935</v>
      </c>
      <c r="AA13" s="67"/>
      <c r="AB13" s="67">
        <v>872.8192572412453</v>
      </c>
      <c r="AC13" s="67">
        <v>73.71440161826351</v>
      </c>
      <c r="AD13" s="67"/>
      <c r="AE13" s="67">
        <v>1167.400942139606</v>
      </c>
      <c r="AF13" s="67">
        <v>92.74589326864003</v>
      </c>
      <c r="AG13" s="67"/>
      <c r="AH13" s="67">
        <v>2203.789094230414</v>
      </c>
      <c r="AI13" s="67">
        <v>106.95472150264747</v>
      </c>
      <c r="AJ13" s="67"/>
      <c r="AK13" s="67">
        <v>692.1469533486604</v>
      </c>
      <c r="AL13" s="67">
        <v>27.50272095465111</v>
      </c>
      <c r="AM13" s="67"/>
      <c r="AN13" s="67">
        <v>688.3675168007187</v>
      </c>
      <c r="AO13" s="67">
        <v>52.687113015502014</v>
      </c>
      <c r="AP13" s="81"/>
    </row>
    <row r="14" spans="3:42" s="26" customFormat="1" ht="12.75" customHeight="1">
      <c r="C14" s="48" t="s">
        <v>46</v>
      </c>
      <c r="D14" s="49">
        <v>16090.924649897623</v>
      </c>
      <c r="E14" s="49">
        <v>1560.7700367747186</v>
      </c>
      <c r="F14" s="48"/>
      <c r="G14" s="67">
        <v>2501.738752936816</v>
      </c>
      <c r="H14" s="67">
        <v>232.89728030359595</v>
      </c>
      <c r="I14" s="67"/>
      <c r="J14" s="67">
        <v>644.3579341049332</v>
      </c>
      <c r="K14" s="67">
        <v>158.56404587629459</v>
      </c>
      <c r="L14" s="67"/>
      <c r="M14" s="67">
        <v>2589.409112928764</v>
      </c>
      <c r="N14" s="67">
        <v>50.648514984278506</v>
      </c>
      <c r="O14" s="67"/>
      <c r="P14" s="67">
        <v>715.8281156836063</v>
      </c>
      <c r="Q14" s="67">
        <v>23.31693783991985</v>
      </c>
      <c r="R14" s="67"/>
      <c r="S14" s="67">
        <v>882.8720473271527</v>
      </c>
      <c r="T14" s="67">
        <v>598.9066576917023</v>
      </c>
      <c r="U14" s="67"/>
      <c r="V14" s="67">
        <v>490.11530484311874</v>
      </c>
      <c r="W14" s="67">
        <v>24.75651292395796</v>
      </c>
      <c r="X14" s="67"/>
      <c r="Y14" s="67">
        <v>1684.0978608846494</v>
      </c>
      <c r="Z14" s="67">
        <v>104.88810385811429</v>
      </c>
      <c r="AA14" s="67"/>
      <c r="AB14" s="67">
        <v>1067.8649857297157</v>
      </c>
      <c r="AC14" s="67">
        <v>88.1737284197402</v>
      </c>
      <c r="AD14" s="67"/>
      <c r="AE14" s="67">
        <v>1305.2550036672294</v>
      </c>
      <c r="AF14" s="67">
        <v>98.10594965840721</v>
      </c>
      <c r="AG14" s="67"/>
      <c r="AH14" s="67">
        <v>2399.9732747301327</v>
      </c>
      <c r="AI14" s="67">
        <v>85.67708224365465</v>
      </c>
      <c r="AJ14" s="67"/>
      <c r="AK14" s="67">
        <v>1055.4512118200207</v>
      </c>
      <c r="AL14" s="67">
        <v>40.70506971841591</v>
      </c>
      <c r="AM14" s="67"/>
      <c r="AN14" s="67">
        <v>753.9610452414861</v>
      </c>
      <c r="AO14" s="67">
        <v>54.13015325663747</v>
      </c>
      <c r="AP14" s="81"/>
    </row>
    <row r="15" spans="3:42" s="26" customFormat="1" ht="12.75" customHeight="1">
      <c r="C15" s="48" t="s">
        <v>47</v>
      </c>
      <c r="D15" s="49">
        <v>17051.1514468194</v>
      </c>
      <c r="E15" s="49">
        <v>1661.4846397675133</v>
      </c>
      <c r="F15" s="48"/>
      <c r="G15" s="67">
        <v>2898.365061297703</v>
      </c>
      <c r="H15" s="67">
        <v>158.4668515497227</v>
      </c>
      <c r="I15" s="67"/>
      <c r="J15" s="67">
        <v>732.5617149647013</v>
      </c>
      <c r="K15" s="67">
        <v>216.27100761569585</v>
      </c>
      <c r="L15" s="67"/>
      <c r="M15" s="67">
        <v>2811.4620733729253</v>
      </c>
      <c r="N15" s="67">
        <v>58.85270249904416</v>
      </c>
      <c r="O15" s="67"/>
      <c r="P15" s="67">
        <v>901.3599270097525</v>
      </c>
      <c r="Q15" s="67">
        <v>22.129866019480303</v>
      </c>
      <c r="R15" s="67"/>
      <c r="S15" s="67">
        <v>916.0053473467964</v>
      </c>
      <c r="T15" s="67">
        <v>604.8163400096599</v>
      </c>
      <c r="U15" s="67"/>
      <c r="V15" s="67">
        <v>479.329416968671</v>
      </c>
      <c r="W15" s="67">
        <v>33.789040167158454</v>
      </c>
      <c r="X15" s="67"/>
      <c r="Y15" s="67">
        <v>1419.6737044055565</v>
      </c>
      <c r="Z15" s="67">
        <v>126.17699972802647</v>
      </c>
      <c r="AA15" s="67"/>
      <c r="AB15" s="67">
        <v>1109.0644704087276</v>
      </c>
      <c r="AC15" s="67">
        <v>110.01858836738734</v>
      </c>
      <c r="AD15" s="67"/>
      <c r="AE15" s="67">
        <v>1473.6418208088082</v>
      </c>
      <c r="AF15" s="67">
        <v>120.51448379167007</v>
      </c>
      <c r="AG15" s="67"/>
      <c r="AH15" s="67">
        <v>2620.922366559498</v>
      </c>
      <c r="AI15" s="67">
        <v>125.2371174095323</v>
      </c>
      <c r="AJ15" s="67"/>
      <c r="AK15" s="67">
        <v>822.9311650740491</v>
      </c>
      <c r="AL15" s="67">
        <v>51.44425130083574</v>
      </c>
      <c r="AM15" s="67"/>
      <c r="AN15" s="67">
        <v>865.8343786022094</v>
      </c>
      <c r="AO15" s="67">
        <v>33.76739130929991</v>
      </c>
      <c r="AP15" s="81"/>
    </row>
    <row r="16" spans="3:42" s="26" customFormat="1" ht="12.75" customHeight="1">
      <c r="C16" s="48" t="s">
        <v>48</v>
      </c>
      <c r="D16" s="49">
        <v>16893.375774559045</v>
      </c>
      <c r="E16" s="49">
        <v>1602.6041758398442</v>
      </c>
      <c r="F16" s="48"/>
      <c r="G16" s="67">
        <v>2842.1275971772197</v>
      </c>
      <c r="H16" s="67">
        <v>100.92992389418582</v>
      </c>
      <c r="I16" s="67"/>
      <c r="J16" s="67">
        <v>623.1038097441035</v>
      </c>
      <c r="K16" s="67">
        <v>202.74002432987925</v>
      </c>
      <c r="L16" s="67"/>
      <c r="M16" s="67">
        <v>2873.1655915744414</v>
      </c>
      <c r="N16" s="67">
        <v>55.57774751459739</v>
      </c>
      <c r="O16" s="67"/>
      <c r="P16" s="67">
        <v>1048.5390134791578</v>
      </c>
      <c r="Q16" s="67">
        <v>17.84836581667787</v>
      </c>
      <c r="R16" s="67"/>
      <c r="S16" s="46">
        <v>812.9057119132474</v>
      </c>
      <c r="T16" s="46">
        <v>688.7479360040055</v>
      </c>
      <c r="U16" s="46"/>
      <c r="V16" s="67">
        <v>490.3473928611716</v>
      </c>
      <c r="W16" s="67">
        <v>40.666844747764365</v>
      </c>
      <c r="X16" s="67"/>
      <c r="Y16" s="67">
        <v>1236.5469871382797</v>
      </c>
      <c r="Z16" s="67">
        <v>94.16934128850296</v>
      </c>
      <c r="AA16" s="67"/>
      <c r="AB16" s="67">
        <v>1088.4610424481882</v>
      </c>
      <c r="AC16" s="67">
        <v>120.78037435518007</v>
      </c>
      <c r="AD16" s="67"/>
      <c r="AE16" s="67">
        <v>1462.4036839532134</v>
      </c>
      <c r="AF16" s="67">
        <v>118.51469189347411</v>
      </c>
      <c r="AG16" s="67"/>
      <c r="AH16" s="67">
        <v>2643.4396799739043</v>
      </c>
      <c r="AI16" s="67">
        <v>84.10745838990208</v>
      </c>
      <c r="AJ16" s="67"/>
      <c r="AK16" s="67">
        <v>634.1251718524799</v>
      </c>
      <c r="AL16" s="67">
        <v>52.326181845734084</v>
      </c>
      <c r="AM16" s="67"/>
      <c r="AN16" s="67">
        <v>1138.2100924436365</v>
      </c>
      <c r="AO16" s="67">
        <v>26.19528575994073</v>
      </c>
      <c r="AP16" s="81"/>
    </row>
    <row r="17" spans="3:42" s="26" customFormat="1" ht="12.75" customHeight="1">
      <c r="C17" s="48"/>
      <c r="D17" s="82"/>
      <c r="E17" s="82"/>
      <c r="F17" s="48"/>
      <c r="AN17" s="67"/>
      <c r="AO17" s="67"/>
      <c r="AP17" s="37"/>
    </row>
    <row r="18" spans="2:42" s="26" customFormat="1" ht="12.75" customHeight="1">
      <c r="B18" s="43">
        <v>2018</v>
      </c>
      <c r="C18" s="48" t="s">
        <v>45</v>
      </c>
      <c r="D18" s="49">
        <v>16522.783562361547</v>
      </c>
      <c r="E18" s="49">
        <v>1537.6692406761838</v>
      </c>
      <c r="F18" s="48"/>
      <c r="G18" s="67">
        <v>2647.495543044603</v>
      </c>
      <c r="H18" s="67">
        <v>159.57102371638584</v>
      </c>
      <c r="I18" s="67"/>
      <c r="J18" s="67">
        <v>622.2930525993256</v>
      </c>
      <c r="K18" s="67">
        <v>135.0871882865581</v>
      </c>
      <c r="L18" s="67"/>
      <c r="M18" s="67">
        <v>2832.3802692059357</v>
      </c>
      <c r="N18" s="67">
        <v>52.2900757778042</v>
      </c>
      <c r="O18" s="67"/>
      <c r="P18" s="67">
        <v>854.2322434935382</v>
      </c>
      <c r="Q18" s="67">
        <v>24.40755358016635</v>
      </c>
      <c r="R18" s="67"/>
      <c r="S18" s="67">
        <v>834.3683920494916</v>
      </c>
      <c r="T18" s="67">
        <v>621.7938381702174</v>
      </c>
      <c r="U18" s="67"/>
      <c r="V18" s="67">
        <v>464.4345900429777</v>
      </c>
      <c r="W18" s="67">
        <v>20.037211089624584</v>
      </c>
      <c r="X18" s="67"/>
      <c r="Y18" s="67">
        <v>1369.7679721325117</v>
      </c>
      <c r="Z18" s="67">
        <v>146.96295150948254</v>
      </c>
      <c r="AA18" s="67"/>
      <c r="AB18" s="67">
        <v>1197.761748220079</v>
      </c>
      <c r="AC18" s="67">
        <v>80.30980488266677</v>
      </c>
      <c r="AD18" s="67"/>
      <c r="AE18" s="67">
        <v>1404.193737491512</v>
      </c>
      <c r="AF18" s="67">
        <v>142.10414473818946</v>
      </c>
      <c r="AG18" s="67"/>
      <c r="AH18" s="67">
        <v>2703.6302230716915</v>
      </c>
      <c r="AI18" s="67">
        <v>90.14595765554361</v>
      </c>
      <c r="AJ18" s="67"/>
      <c r="AK18" s="67">
        <v>748.4637498263631</v>
      </c>
      <c r="AL18" s="67">
        <v>50.0638845285433</v>
      </c>
      <c r="AM18" s="67"/>
      <c r="AN18" s="67">
        <v>843.7620411835192</v>
      </c>
      <c r="AO18" s="67">
        <v>14.895606741001677</v>
      </c>
      <c r="AP18" s="81"/>
    </row>
    <row r="19" spans="3:42" s="26" customFormat="1" ht="12.75" customHeight="1">
      <c r="C19" s="48" t="s">
        <v>46</v>
      </c>
      <c r="D19" s="49">
        <v>18795.972404889228</v>
      </c>
      <c r="E19" s="49">
        <v>2271.4898915729086</v>
      </c>
      <c r="F19" s="48"/>
      <c r="G19" s="67">
        <v>2989.469792413362</v>
      </c>
      <c r="H19" s="67">
        <v>216.1357949236643</v>
      </c>
      <c r="I19" s="67"/>
      <c r="J19" s="67">
        <v>778.7056100394839</v>
      </c>
      <c r="K19" s="67">
        <v>239.33519702413588</v>
      </c>
      <c r="L19" s="67"/>
      <c r="M19" s="67">
        <v>3053.225982453809</v>
      </c>
      <c r="N19" s="67">
        <v>66.15141344335089</v>
      </c>
      <c r="O19" s="67"/>
      <c r="P19" s="67">
        <v>906.3754746096319</v>
      </c>
      <c r="Q19" s="67">
        <v>40.855832970548576</v>
      </c>
      <c r="R19" s="67"/>
      <c r="S19" s="67">
        <v>1057.9961900414546</v>
      </c>
      <c r="T19" s="67">
        <v>866.9585868995771</v>
      </c>
      <c r="U19" s="67"/>
      <c r="V19" s="67">
        <v>646.4289269832452</v>
      </c>
      <c r="W19" s="67">
        <v>71.5736157929038</v>
      </c>
      <c r="X19" s="67"/>
      <c r="Y19" s="67">
        <v>1604.0302017077943</v>
      </c>
      <c r="Z19" s="67">
        <v>185.4290743778914</v>
      </c>
      <c r="AA19" s="67"/>
      <c r="AB19" s="67">
        <v>1510.3409587302776</v>
      </c>
      <c r="AC19" s="67">
        <v>145.74412374261001</v>
      </c>
      <c r="AD19" s="67"/>
      <c r="AE19" s="67">
        <v>1519.3555281320587</v>
      </c>
      <c r="AF19" s="67">
        <v>116.73187862716503</v>
      </c>
      <c r="AG19" s="67"/>
      <c r="AH19" s="67">
        <v>2892.672327279112</v>
      </c>
      <c r="AI19" s="67">
        <v>145.20978502590586</v>
      </c>
      <c r="AJ19" s="67"/>
      <c r="AK19" s="67">
        <v>1012.1598033332782</v>
      </c>
      <c r="AL19" s="67">
        <v>80.47341215258669</v>
      </c>
      <c r="AM19" s="67"/>
      <c r="AN19" s="67">
        <v>825.2116091657238</v>
      </c>
      <c r="AO19" s="67">
        <v>96.89117659256912</v>
      </c>
      <c r="AP19" s="81"/>
    </row>
    <row r="20" spans="3:42" s="26" customFormat="1" ht="12.75" customHeight="1">
      <c r="C20" s="48" t="s">
        <v>47</v>
      </c>
      <c r="D20" s="49">
        <v>22295.858623077722</v>
      </c>
      <c r="E20" s="49">
        <v>3254.743212483806</v>
      </c>
      <c r="F20" s="48"/>
      <c r="G20" s="67">
        <v>3579.6233352924937</v>
      </c>
      <c r="H20" s="67">
        <v>362.29403016756027</v>
      </c>
      <c r="I20" s="67"/>
      <c r="J20" s="67">
        <v>908.4968809781623</v>
      </c>
      <c r="K20" s="67">
        <v>323.9218235310725</v>
      </c>
      <c r="L20" s="67"/>
      <c r="M20" s="67">
        <v>3648.3572068851927</v>
      </c>
      <c r="N20" s="67">
        <v>113.16814261503504</v>
      </c>
      <c r="O20" s="67"/>
      <c r="P20" s="67">
        <v>1093.024055493083</v>
      </c>
      <c r="Q20" s="67">
        <v>45.14500881303821</v>
      </c>
      <c r="R20" s="67"/>
      <c r="S20" s="67">
        <v>1232.530779842961</v>
      </c>
      <c r="T20" s="67">
        <v>1216.6640239477133</v>
      </c>
      <c r="U20" s="67"/>
      <c r="V20" s="67">
        <v>688.2621449261816</v>
      </c>
      <c r="W20" s="67">
        <v>85.43589895309975</v>
      </c>
      <c r="X20" s="67"/>
      <c r="Y20" s="67">
        <v>2161.2799112094413</v>
      </c>
      <c r="Z20" s="67">
        <v>192.3558201911126</v>
      </c>
      <c r="AA20" s="67"/>
      <c r="AB20" s="67">
        <v>1575.5887736447341</v>
      </c>
      <c r="AC20" s="67">
        <v>265.58463892298323</v>
      </c>
      <c r="AD20" s="67"/>
      <c r="AE20" s="67">
        <v>1766.4485736816287</v>
      </c>
      <c r="AF20" s="67">
        <v>186.36330072512763</v>
      </c>
      <c r="AG20" s="67"/>
      <c r="AH20" s="67">
        <v>3272.1274719165185</v>
      </c>
      <c r="AI20" s="67">
        <v>214.3040927563161</v>
      </c>
      <c r="AJ20" s="67"/>
      <c r="AK20" s="67">
        <v>1081.0827831695492</v>
      </c>
      <c r="AL20" s="67">
        <v>95.08347420121345</v>
      </c>
      <c r="AM20" s="67"/>
      <c r="AN20" s="67">
        <v>1289.0367060377725</v>
      </c>
      <c r="AO20" s="67">
        <v>154.4229576595333</v>
      </c>
      <c r="AP20" s="81"/>
    </row>
    <row r="21" spans="3:42" s="26" customFormat="1" ht="12.75" customHeight="1">
      <c r="C21" s="48" t="s">
        <v>48</v>
      </c>
      <c r="D21" s="49">
        <v>24401.799669550717</v>
      </c>
      <c r="E21" s="49">
        <v>2831.991412474028</v>
      </c>
      <c r="F21" s="48"/>
      <c r="G21" s="67">
        <v>3942.3100387384798</v>
      </c>
      <c r="H21" s="67">
        <v>282.7433280759376</v>
      </c>
      <c r="I21" s="67"/>
      <c r="J21" s="67">
        <v>1209.6631839908223</v>
      </c>
      <c r="K21" s="67">
        <v>427.0751471364476</v>
      </c>
      <c r="L21" s="67"/>
      <c r="M21" s="67">
        <v>3921.059970727452</v>
      </c>
      <c r="N21" s="67">
        <v>89.00126477101797</v>
      </c>
      <c r="O21" s="67"/>
      <c r="P21" s="67">
        <v>1313.8949239603967</v>
      </c>
      <c r="Q21" s="67">
        <v>53.91310443267672</v>
      </c>
      <c r="R21" s="67"/>
      <c r="S21" s="67">
        <v>1449.896120128718</v>
      </c>
      <c r="T21" s="67">
        <v>763.3878072758707</v>
      </c>
      <c r="U21" s="67"/>
      <c r="V21" s="67">
        <v>813.8874477031665</v>
      </c>
      <c r="W21" s="67">
        <v>67.3728785030559</v>
      </c>
      <c r="X21" s="67"/>
      <c r="Y21" s="67">
        <v>1903.4398835323948</v>
      </c>
      <c r="Z21" s="67">
        <v>282.35662351265574</v>
      </c>
      <c r="AA21" s="67"/>
      <c r="AB21" s="67">
        <v>1907.435901051869</v>
      </c>
      <c r="AC21" s="67">
        <v>235.89921279861744</v>
      </c>
      <c r="AD21" s="67"/>
      <c r="AE21" s="67">
        <v>1881.3752100614606</v>
      </c>
      <c r="AF21" s="67">
        <v>192.7152704570873</v>
      </c>
      <c r="AG21" s="67"/>
      <c r="AH21" s="67">
        <v>3737.2308710319035</v>
      </c>
      <c r="AI21" s="67">
        <v>205.2857546684132</v>
      </c>
      <c r="AJ21" s="67"/>
      <c r="AK21" s="67">
        <v>905.4460333438919</v>
      </c>
      <c r="AL21" s="67">
        <v>95.78461811210103</v>
      </c>
      <c r="AM21" s="67"/>
      <c r="AN21" s="67">
        <v>1416.160085280162</v>
      </c>
      <c r="AO21" s="67">
        <v>136.45640273014732</v>
      </c>
      <c r="AP21" s="81"/>
    </row>
    <row r="22" spans="3:42" s="26" customFormat="1" ht="12.75" customHeight="1">
      <c r="C22" s="48"/>
      <c r="D22" s="49"/>
      <c r="E22" s="49"/>
      <c r="F22" s="48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81"/>
    </row>
    <row r="23" spans="1:42" s="26" customFormat="1" ht="12.75" customHeight="1">
      <c r="A23" s="32"/>
      <c r="B23" s="61">
        <v>2019</v>
      </c>
      <c r="C23" s="62" t="s">
        <v>95</v>
      </c>
      <c r="D23" s="63">
        <v>25691.621756810015</v>
      </c>
      <c r="E23" s="63">
        <v>4539.88481741</v>
      </c>
      <c r="F23" s="62"/>
      <c r="G23" s="64">
        <v>4016.330974990002</v>
      </c>
      <c r="H23" s="64">
        <v>403.92375052000017</v>
      </c>
      <c r="I23" s="64"/>
      <c r="J23" s="64">
        <v>1523.7390342299996</v>
      </c>
      <c r="K23" s="64">
        <v>339.64832839999985</v>
      </c>
      <c r="L23" s="64"/>
      <c r="M23" s="64">
        <v>4206.9450426200065</v>
      </c>
      <c r="N23" s="64">
        <v>160.20886065000002</v>
      </c>
      <c r="O23" s="64"/>
      <c r="P23" s="64">
        <v>1150.2208637800002</v>
      </c>
      <c r="Q23" s="64">
        <v>50.44052760999998</v>
      </c>
      <c r="R23" s="64"/>
      <c r="S23" s="64">
        <v>1703.5973058900013</v>
      </c>
      <c r="T23" s="64">
        <v>2212.99836692</v>
      </c>
      <c r="U23" s="64"/>
      <c r="V23" s="64">
        <v>800.9797957600006</v>
      </c>
      <c r="W23" s="64">
        <v>61.34928318</v>
      </c>
      <c r="X23" s="64"/>
      <c r="Y23" s="64">
        <v>2050.4259116300013</v>
      </c>
      <c r="Z23" s="64">
        <v>245.76444828000004</v>
      </c>
      <c r="AA23" s="64"/>
      <c r="AB23" s="64">
        <v>1813.17846749</v>
      </c>
      <c r="AC23" s="64">
        <v>166.08938876</v>
      </c>
      <c r="AD23" s="64"/>
      <c r="AE23" s="64">
        <v>1836.0910554700024</v>
      </c>
      <c r="AF23" s="64">
        <v>196.07280172999995</v>
      </c>
      <c r="AG23" s="64"/>
      <c r="AH23" s="64">
        <v>4190.7045343400005</v>
      </c>
      <c r="AI23" s="64">
        <v>459.50335208000007</v>
      </c>
      <c r="AJ23" s="64"/>
      <c r="AK23" s="64">
        <v>1253.669878309999</v>
      </c>
      <c r="AL23" s="64">
        <v>72.62225844999998</v>
      </c>
      <c r="AM23" s="64"/>
      <c r="AN23" s="64">
        <v>1145.7388922999999</v>
      </c>
      <c r="AO23" s="64">
        <v>171.26345083</v>
      </c>
      <c r="AP23" s="81"/>
    </row>
    <row r="24" spans="3:27" s="26" customFormat="1" ht="12.75" customHeight="1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s="26" customFormat="1" ht="15" customHeight="1">
      <c r="A25" s="86" t="s">
        <v>100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s="26" customFormat="1" ht="15" customHeight="1">
      <c r="A26" s="8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s="26" customFormat="1" ht="12.75" customHeight="1">
      <c r="A27" s="54" t="s">
        <v>97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s="26" customFormat="1" ht="12.75" customHeight="1">
      <c r="A28" s="8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3:27" s="26" customFormat="1" ht="12.75" customHeight="1">
      <c r="C29" s="54"/>
      <c r="D29" s="84"/>
      <c r="E29" s="84"/>
      <c r="F29" s="5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3:27" s="26" customFormat="1" ht="12.75" customHeight="1">
      <c r="C30" s="24"/>
      <c r="D30" s="84"/>
      <c r="E30" s="8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3:27" s="26" customFormat="1" ht="12.75" customHeight="1">
      <c r="C31" s="24"/>
      <c r="D31" s="84"/>
      <c r="E31" s="8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3:27" s="26" customFormat="1" ht="12.75" customHeight="1">
      <c r="C32" s="24"/>
      <c r="D32" s="84"/>
      <c r="E32" s="8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3:27" s="26" customFormat="1" ht="12.75" customHeight="1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3:27" s="26" customFormat="1" ht="12.75" customHeight="1">
      <c r="C34" s="24"/>
      <c r="D34" s="84"/>
      <c r="E34" s="8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3:27" s="26" customFormat="1" ht="12.75" customHeight="1">
      <c r="C35" s="24"/>
      <c r="D35" s="84"/>
      <c r="E35" s="8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3:27" s="26" customFormat="1" ht="12.75" customHeight="1">
      <c r="C36" s="24"/>
      <c r="D36" s="84"/>
      <c r="E36" s="8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3:27" s="26" customFormat="1" ht="12.75" customHeight="1">
      <c r="C37" s="24"/>
      <c r="D37" s="84"/>
      <c r="E37" s="8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3:27" s="26" customFormat="1" ht="12.75" customHeight="1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3:27" s="26" customFormat="1" ht="12.75" customHeight="1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3:27" s="26" customFormat="1" ht="12.75" customHeight="1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3:27" s="26" customFormat="1" ht="12.75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3:27" s="26" customFormat="1" ht="12.75" customHeight="1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3:27" s="26" customFormat="1" ht="12.75" customHeigh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3:27" s="26" customFormat="1" ht="12.75" customHeight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3:27" s="26" customFormat="1" ht="14.25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3:27" s="18" customFormat="1" ht="14.25" customHeight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0:24" ht="11.25">
      <c r="J47" s="24"/>
      <c r="K47" s="24"/>
      <c r="L47" s="24"/>
      <c r="V47" s="24"/>
      <c r="W47" s="24"/>
      <c r="X47" s="24"/>
    </row>
    <row r="48" spans="10:24" ht="11.25">
      <c r="J48" s="24"/>
      <c r="K48" s="24"/>
      <c r="L48" s="24"/>
      <c r="V48" s="24"/>
      <c r="W48" s="24"/>
      <c r="X48" s="24"/>
    </row>
    <row r="49" spans="10:24" ht="11.25">
      <c r="J49" s="24"/>
      <c r="K49" s="24"/>
      <c r="L49" s="24"/>
      <c r="V49" s="24"/>
      <c r="W49" s="24"/>
      <c r="X49" s="24"/>
    </row>
    <row r="50" spans="10:24" ht="11.25">
      <c r="J50" s="24"/>
      <c r="K50" s="24"/>
      <c r="L50" s="24"/>
      <c r="V50" s="24"/>
      <c r="W50" s="24"/>
      <c r="X50" s="24"/>
    </row>
    <row r="51" spans="10:24" ht="11.25">
      <c r="J51" s="24"/>
      <c r="K51" s="24"/>
      <c r="L51" s="24"/>
      <c r="V51" s="24"/>
      <c r="W51" s="24"/>
      <c r="X51" s="24"/>
    </row>
    <row r="52" spans="10:24" ht="11.25">
      <c r="J52" s="24"/>
      <c r="K52" s="24"/>
      <c r="L52" s="24"/>
      <c r="V52" s="24"/>
      <c r="W52" s="24"/>
      <c r="X52" s="24"/>
    </row>
    <row r="53" spans="10:24" ht="11.25">
      <c r="J53" s="24"/>
      <c r="K53" s="24"/>
      <c r="L53" s="24"/>
      <c r="V53" s="24"/>
      <c r="W53" s="24"/>
      <c r="X53" s="24"/>
    </row>
    <row r="54" spans="10:24" ht="11.25">
      <c r="J54" s="24"/>
      <c r="K54" s="24"/>
      <c r="L54" s="24"/>
      <c r="V54" s="24"/>
      <c r="W54" s="24"/>
      <c r="X54" s="24"/>
    </row>
    <row r="55" spans="10:24" ht="11.25">
      <c r="J55" s="24"/>
      <c r="K55" s="24"/>
      <c r="L55" s="24"/>
      <c r="V55" s="24"/>
      <c r="W55" s="24"/>
      <c r="X55" s="24"/>
    </row>
    <row r="56" spans="10:24" ht="11.25">
      <c r="J56" s="24"/>
      <c r="K56" s="24"/>
      <c r="L56" s="24"/>
      <c r="V56" s="24"/>
      <c r="W56" s="24"/>
      <c r="X56" s="24"/>
    </row>
    <row r="57" spans="10:12" ht="11.25">
      <c r="J57" s="70"/>
      <c r="K57" s="70"/>
      <c r="L57" s="70"/>
    </row>
    <row r="58" spans="10:12" ht="11.25">
      <c r="J58" s="70"/>
      <c r="K58" s="70"/>
      <c r="L58" s="70"/>
    </row>
    <row r="59" spans="10:12" ht="11.25">
      <c r="J59" s="70"/>
      <c r="K59" s="70"/>
      <c r="L59" s="70"/>
    </row>
    <row r="60" spans="10:12" ht="11.25">
      <c r="J60" s="70"/>
      <c r="K60" s="70"/>
      <c r="L60" s="70"/>
    </row>
  </sheetData>
  <sheetProtection/>
  <mergeCells count="16">
    <mergeCell ref="S4:T4"/>
    <mergeCell ref="V4:W4"/>
    <mergeCell ref="Y4:Z4"/>
    <mergeCell ref="AB4:AC4"/>
    <mergeCell ref="AE4:AF4"/>
    <mergeCell ref="AH4:AI4"/>
    <mergeCell ref="A3:C5"/>
    <mergeCell ref="D6:AO6"/>
    <mergeCell ref="AK4:AL4"/>
    <mergeCell ref="AN4:AO4"/>
    <mergeCell ref="G3:AO3"/>
    <mergeCell ref="D3:E4"/>
    <mergeCell ref="G4:H4"/>
    <mergeCell ref="J4:K4"/>
    <mergeCell ref="M4:N4"/>
    <mergeCell ref="P4:Q4"/>
  </mergeCells>
  <printOptions/>
  <pageMargins left="0.1968503937007874" right="0.1968503937007874" top="0.1968503937007874" bottom="0.1968503937007874" header="0" footer="0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8515625" style="0" customWidth="1"/>
    <col min="2" max="2" width="5.00390625" style="0" bestFit="1" customWidth="1"/>
    <col min="3" max="3" width="11.8515625" style="0" customWidth="1"/>
    <col min="4" max="4" width="8.140625" style="0" bestFit="1" customWidth="1"/>
    <col min="5" max="5" width="8.7109375" style="0" customWidth="1"/>
    <col min="6" max="6" width="8.7109375" style="28" customWidth="1"/>
    <col min="7" max="9" width="8.7109375" style="0" customWidth="1"/>
    <col min="10" max="10" width="8.7109375" style="29" customWidth="1"/>
    <col min="11" max="15" width="8.7109375" style="0" customWidth="1"/>
    <col min="16" max="16" width="8.28125" style="0" bestFit="1" customWidth="1"/>
    <col min="17" max="17" width="16.28125" style="0" bestFit="1" customWidth="1"/>
  </cols>
  <sheetData>
    <row r="1" spans="1:4" s="60" customFormat="1" ht="12.75" customHeight="1">
      <c r="A1" s="60" t="s">
        <v>91</v>
      </c>
      <c r="C1" s="85"/>
      <c r="D1" s="85"/>
    </row>
    <row r="2" spans="3:11" ht="12.75">
      <c r="C2" s="25"/>
      <c r="D2" s="25"/>
      <c r="E2" s="25"/>
      <c r="F2" s="25"/>
      <c r="G2" s="25"/>
      <c r="H2" s="25"/>
      <c r="I2" s="25"/>
      <c r="J2" s="25"/>
      <c r="K2" s="25"/>
    </row>
    <row r="3" spans="1:17" s="25" customFormat="1" ht="26.25" customHeight="1">
      <c r="A3" s="129" t="s">
        <v>0</v>
      </c>
      <c r="B3" s="135"/>
      <c r="C3" s="135"/>
      <c r="D3" s="133" t="s">
        <v>41</v>
      </c>
      <c r="E3" s="132" t="s">
        <v>63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24"/>
    </row>
    <row r="4" spans="1:17" s="25" customFormat="1" ht="27.75" customHeight="1">
      <c r="A4" s="137"/>
      <c r="B4" s="137"/>
      <c r="C4" s="137"/>
      <c r="D4" s="134"/>
      <c r="E4" s="73" t="s">
        <v>49</v>
      </c>
      <c r="F4" s="73" t="s">
        <v>50</v>
      </c>
      <c r="G4" s="73" t="s">
        <v>51</v>
      </c>
      <c r="H4" s="73" t="s">
        <v>52</v>
      </c>
      <c r="I4" s="73" t="s">
        <v>53</v>
      </c>
      <c r="J4" s="73" t="s">
        <v>54</v>
      </c>
      <c r="K4" s="73" t="s">
        <v>55</v>
      </c>
      <c r="L4" s="73" t="s">
        <v>56</v>
      </c>
      <c r="M4" s="73" t="s">
        <v>57</v>
      </c>
      <c r="N4" s="73" t="s">
        <v>58</v>
      </c>
      <c r="O4" s="73" t="s">
        <v>60</v>
      </c>
      <c r="P4" s="73" t="s">
        <v>99</v>
      </c>
      <c r="Q4" s="24"/>
    </row>
    <row r="5" spans="3:17" s="25" customFormat="1" ht="18.75" customHeight="1">
      <c r="C5" s="24"/>
      <c r="D5" s="127" t="s">
        <v>44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24"/>
    </row>
    <row r="6" spans="3:17" s="25" customFormat="1" ht="14.25" customHeight="1">
      <c r="C6" s="24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24"/>
    </row>
    <row r="7" spans="2:17" s="25" customFormat="1" ht="12" customHeight="1">
      <c r="B7" s="43">
        <v>2016</v>
      </c>
      <c r="C7" s="26" t="s">
        <v>45</v>
      </c>
      <c r="D7" s="80">
        <v>4257.719055160662</v>
      </c>
      <c r="E7" s="67" t="s">
        <v>89</v>
      </c>
      <c r="F7" s="67" t="s">
        <v>89</v>
      </c>
      <c r="G7" s="67" t="s">
        <v>89</v>
      </c>
      <c r="H7" s="67" t="s">
        <v>89</v>
      </c>
      <c r="I7" s="67" t="s">
        <v>89</v>
      </c>
      <c r="J7" s="67" t="s">
        <v>89</v>
      </c>
      <c r="K7" s="67" t="s">
        <v>89</v>
      </c>
      <c r="L7" s="67" t="s">
        <v>89</v>
      </c>
      <c r="M7" s="67" t="s">
        <v>89</v>
      </c>
      <c r="N7" s="67" t="s">
        <v>89</v>
      </c>
      <c r="O7" s="67" t="s">
        <v>89</v>
      </c>
      <c r="P7" s="67" t="s">
        <v>89</v>
      </c>
      <c r="Q7" s="24"/>
    </row>
    <row r="8" spans="2:17" s="25" customFormat="1" ht="12" customHeight="1">
      <c r="B8" s="24"/>
      <c r="C8" s="26" t="s">
        <v>46</v>
      </c>
      <c r="D8" s="80">
        <v>5163.644360394584</v>
      </c>
      <c r="E8" s="67" t="s">
        <v>89</v>
      </c>
      <c r="F8" s="67" t="s">
        <v>89</v>
      </c>
      <c r="G8" s="67" t="s">
        <v>89</v>
      </c>
      <c r="H8" s="67" t="s">
        <v>89</v>
      </c>
      <c r="I8" s="67" t="s">
        <v>89</v>
      </c>
      <c r="J8" s="67" t="s">
        <v>89</v>
      </c>
      <c r="K8" s="67" t="s">
        <v>89</v>
      </c>
      <c r="L8" s="67" t="s">
        <v>89</v>
      </c>
      <c r="M8" s="67" t="s">
        <v>89</v>
      </c>
      <c r="N8" s="67" t="s">
        <v>89</v>
      </c>
      <c r="O8" s="67" t="s">
        <v>89</v>
      </c>
      <c r="P8" s="67" t="s">
        <v>89</v>
      </c>
      <c r="Q8" s="24"/>
    </row>
    <row r="9" spans="2:17" s="25" customFormat="1" ht="12" customHeight="1">
      <c r="B9" s="24"/>
      <c r="C9" s="26" t="s">
        <v>47</v>
      </c>
      <c r="D9" s="80">
        <v>5555.146009661921</v>
      </c>
      <c r="E9" s="67" t="s">
        <v>89</v>
      </c>
      <c r="F9" s="67" t="s">
        <v>89</v>
      </c>
      <c r="G9" s="67" t="s">
        <v>89</v>
      </c>
      <c r="H9" s="67" t="s">
        <v>89</v>
      </c>
      <c r="I9" s="67" t="s">
        <v>89</v>
      </c>
      <c r="J9" s="67" t="s">
        <v>89</v>
      </c>
      <c r="K9" s="67" t="s">
        <v>89</v>
      </c>
      <c r="L9" s="67" t="s">
        <v>89</v>
      </c>
      <c r="M9" s="67" t="s">
        <v>89</v>
      </c>
      <c r="N9" s="67" t="s">
        <v>89</v>
      </c>
      <c r="O9" s="67" t="s">
        <v>89</v>
      </c>
      <c r="P9" s="67" t="s">
        <v>89</v>
      </c>
      <c r="Q9" s="24"/>
    </row>
    <row r="10" spans="2:17" s="25" customFormat="1" ht="12" customHeight="1">
      <c r="B10" s="24"/>
      <c r="C10" s="26" t="s">
        <v>48</v>
      </c>
      <c r="D10" s="80">
        <v>5947.478798803527</v>
      </c>
      <c r="E10" s="67" t="s">
        <v>89</v>
      </c>
      <c r="F10" s="67" t="s">
        <v>89</v>
      </c>
      <c r="G10" s="67" t="s">
        <v>89</v>
      </c>
      <c r="H10" s="67" t="s">
        <v>89</v>
      </c>
      <c r="I10" s="67" t="s">
        <v>89</v>
      </c>
      <c r="J10" s="67" t="s">
        <v>89</v>
      </c>
      <c r="K10" s="67" t="s">
        <v>89</v>
      </c>
      <c r="L10" s="67" t="s">
        <v>89</v>
      </c>
      <c r="M10" s="67" t="s">
        <v>89</v>
      </c>
      <c r="N10" s="67" t="s">
        <v>89</v>
      </c>
      <c r="O10" s="67" t="s">
        <v>89</v>
      </c>
      <c r="P10" s="67" t="s">
        <v>89</v>
      </c>
      <c r="Q10" s="24"/>
    </row>
    <row r="11" spans="3:17" s="25" customFormat="1" ht="12" customHeight="1">
      <c r="C11" s="24"/>
      <c r="D11" s="24"/>
      <c r="E11" s="42"/>
      <c r="F11" s="42"/>
      <c r="G11" s="42"/>
      <c r="H11" s="42"/>
      <c r="I11" s="42"/>
      <c r="J11" s="42"/>
      <c r="K11" s="24"/>
      <c r="P11" s="24"/>
      <c r="Q11" s="24"/>
    </row>
    <row r="12" spans="2:17" s="26" customFormat="1" ht="12.75" customHeight="1">
      <c r="B12" s="43">
        <v>2017</v>
      </c>
      <c r="C12" s="48" t="s">
        <v>45</v>
      </c>
      <c r="D12" s="42">
        <v>5946.181668318959</v>
      </c>
      <c r="E12" s="67">
        <v>664.2998027079375</v>
      </c>
      <c r="F12" s="67">
        <v>224.8857497161614</v>
      </c>
      <c r="G12" s="67">
        <v>193.33403327360213</v>
      </c>
      <c r="H12" s="67">
        <v>38.23433995409693</v>
      </c>
      <c r="I12" s="67">
        <v>312.52278796269815</v>
      </c>
      <c r="J12" s="67">
        <v>93.57519554853694</v>
      </c>
      <c r="K12" s="67">
        <v>1044.5664645190482</v>
      </c>
      <c r="L12" s="67">
        <v>2607.674962796341</v>
      </c>
      <c r="M12" s="67">
        <v>68.1277516329879</v>
      </c>
      <c r="N12" s="67">
        <v>262.5033420906491</v>
      </c>
      <c r="O12" s="67">
        <v>337.04749592226216</v>
      </c>
      <c r="P12" s="67">
        <v>99.40974219463756</v>
      </c>
      <c r="Q12" s="24"/>
    </row>
    <row r="13" spans="3:17" s="26" customFormat="1" ht="12.75" customHeight="1">
      <c r="C13" s="48" t="s">
        <v>46</v>
      </c>
      <c r="D13" s="42">
        <v>6795.345253830039</v>
      </c>
      <c r="E13" s="67">
        <v>931.9774940910588</v>
      </c>
      <c r="F13" s="67">
        <v>283.95046970028665</v>
      </c>
      <c r="G13" s="67">
        <v>184.47189222224603</v>
      </c>
      <c r="H13" s="67">
        <v>51.114935759429</v>
      </c>
      <c r="I13" s="67">
        <v>358.92484982591253</v>
      </c>
      <c r="J13" s="67">
        <v>98.19874241927481</v>
      </c>
      <c r="K13" s="67">
        <v>1001.470033315109</v>
      </c>
      <c r="L13" s="67">
        <v>2987.1635315200706</v>
      </c>
      <c r="M13" s="67">
        <v>66.25463842803646</v>
      </c>
      <c r="N13" s="67">
        <v>291.19242855887916</v>
      </c>
      <c r="O13" s="67">
        <v>435.2123667961473</v>
      </c>
      <c r="P13" s="67">
        <v>105.41387119358835</v>
      </c>
      <c r="Q13" s="68"/>
    </row>
    <row r="14" spans="3:17" s="26" customFormat="1" ht="12.75" customHeight="1">
      <c r="C14" s="48" t="s">
        <v>47</v>
      </c>
      <c r="D14" s="42">
        <v>7236.444777456824</v>
      </c>
      <c r="E14" s="67">
        <v>969.354350758453</v>
      </c>
      <c r="F14" s="67">
        <v>303.057645970066</v>
      </c>
      <c r="G14" s="67">
        <v>229.48941423386015</v>
      </c>
      <c r="H14" s="67">
        <v>66.93788801239101</v>
      </c>
      <c r="I14" s="67">
        <v>451.9498992095573</v>
      </c>
      <c r="J14" s="67">
        <v>161.29732342383568</v>
      </c>
      <c r="K14" s="67">
        <v>1119.1456771316405</v>
      </c>
      <c r="L14" s="67">
        <v>3021.484984044325</v>
      </c>
      <c r="M14" s="67">
        <v>65.3783589671563</v>
      </c>
      <c r="N14" s="67">
        <v>318.3198609597203</v>
      </c>
      <c r="O14" s="67">
        <v>435.62851531871286</v>
      </c>
      <c r="P14" s="67">
        <v>94.40085942710596</v>
      </c>
      <c r="Q14" s="68"/>
    </row>
    <row r="15" spans="3:17" s="26" customFormat="1" ht="12.75" customHeight="1">
      <c r="C15" s="48" t="s">
        <v>48</v>
      </c>
      <c r="D15" s="42">
        <v>7443.078125358469</v>
      </c>
      <c r="E15" s="67">
        <v>1046.271276775481</v>
      </c>
      <c r="F15" s="67">
        <v>312.2025528541257</v>
      </c>
      <c r="G15" s="67">
        <v>284.6104523713894</v>
      </c>
      <c r="H15" s="67">
        <v>54.73990191651499</v>
      </c>
      <c r="I15" s="67">
        <v>478.3341923434788</v>
      </c>
      <c r="J15" s="67">
        <v>162.40521173091557</v>
      </c>
      <c r="K15" s="67">
        <v>1114.0442450453884</v>
      </c>
      <c r="L15" s="67">
        <v>3078.301578455727</v>
      </c>
      <c r="M15" s="67">
        <v>72.43289291709543</v>
      </c>
      <c r="N15" s="67">
        <v>352.0891147017694</v>
      </c>
      <c r="O15" s="67">
        <v>380.74256114031846</v>
      </c>
      <c r="P15" s="67">
        <v>106.90414510626506</v>
      </c>
      <c r="Q15" s="68"/>
    </row>
    <row r="16" spans="3:17" s="26" customFormat="1" ht="12.75" customHeight="1">
      <c r="C16" s="48"/>
      <c r="D16" s="4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81"/>
    </row>
    <row r="17" spans="2:17" s="26" customFormat="1" ht="12.75" customHeight="1">
      <c r="B17" s="43">
        <v>2018</v>
      </c>
      <c r="C17" s="48" t="s">
        <v>45</v>
      </c>
      <c r="D17" s="42">
        <v>7631.457831012385</v>
      </c>
      <c r="E17" s="67">
        <v>1031.3803189322969</v>
      </c>
      <c r="F17" s="67">
        <v>339.36290859098995</v>
      </c>
      <c r="G17" s="67">
        <v>236.39105799440108</v>
      </c>
      <c r="H17" s="67">
        <v>69.12902288074973</v>
      </c>
      <c r="I17" s="67">
        <v>455.67509307452195</v>
      </c>
      <c r="J17" s="67">
        <v>177.4502526405781</v>
      </c>
      <c r="K17" s="67">
        <v>1007.0245558532579</v>
      </c>
      <c r="L17" s="67">
        <v>3306.589532779029</v>
      </c>
      <c r="M17" s="67">
        <v>83.96143214868957</v>
      </c>
      <c r="N17" s="67">
        <v>318.9483706368461</v>
      </c>
      <c r="O17" s="67">
        <v>424.25022407979316</v>
      </c>
      <c r="P17" s="67">
        <v>181.29506140123166</v>
      </c>
      <c r="Q17" s="68"/>
    </row>
    <row r="18" spans="3:17" s="26" customFormat="1" ht="12.75" customHeight="1">
      <c r="C18" s="48" t="s">
        <v>46</v>
      </c>
      <c r="D18" s="42">
        <v>8446.908712942231</v>
      </c>
      <c r="E18" s="67">
        <v>1051.051479037971</v>
      </c>
      <c r="F18" s="67">
        <v>312.2343880104864</v>
      </c>
      <c r="G18" s="67">
        <v>234.1823993071731</v>
      </c>
      <c r="H18" s="67">
        <v>69.39433173542851</v>
      </c>
      <c r="I18" s="67">
        <v>527.525756738267</v>
      </c>
      <c r="J18" s="67">
        <v>109.8864236955681</v>
      </c>
      <c r="K18" s="67">
        <v>1222.627773322305</v>
      </c>
      <c r="L18" s="67">
        <v>3806.181795505657</v>
      </c>
      <c r="M18" s="67">
        <v>103.68449838654364</v>
      </c>
      <c r="N18" s="67">
        <v>356.10746596066855</v>
      </c>
      <c r="O18" s="67">
        <v>550.6881129640617</v>
      </c>
      <c r="P18" s="67">
        <v>103.34428827809958</v>
      </c>
      <c r="Q18" s="68"/>
    </row>
    <row r="19" spans="3:17" s="26" customFormat="1" ht="12.75" customHeight="1">
      <c r="C19" s="48" t="s">
        <v>47</v>
      </c>
      <c r="D19" s="42">
        <v>9459.040721818381</v>
      </c>
      <c r="E19" s="67">
        <v>1397.40351969969</v>
      </c>
      <c r="F19" s="67">
        <v>439.5628454710963</v>
      </c>
      <c r="G19" s="67">
        <v>270.0035918902997</v>
      </c>
      <c r="H19" s="67">
        <v>60.586915207888566</v>
      </c>
      <c r="I19" s="67">
        <v>517.0674247229027</v>
      </c>
      <c r="J19" s="67">
        <v>168.40753018638287</v>
      </c>
      <c r="K19" s="67">
        <v>1269.1416200144758</v>
      </c>
      <c r="L19" s="67">
        <v>4277.953876218221</v>
      </c>
      <c r="M19" s="67">
        <v>90.36786653558738</v>
      </c>
      <c r="N19" s="67">
        <v>316.03380777818813</v>
      </c>
      <c r="O19" s="67">
        <v>495.66822385394835</v>
      </c>
      <c r="P19" s="67">
        <v>156.8435002396982</v>
      </c>
      <c r="Q19" s="68"/>
    </row>
    <row r="20" spans="3:17" s="26" customFormat="1" ht="12.75" customHeight="1">
      <c r="C20" s="48" t="s">
        <v>48</v>
      </c>
      <c r="D20" s="42">
        <v>11308.285779919743</v>
      </c>
      <c r="E20" s="67">
        <v>1531.3343420591423</v>
      </c>
      <c r="F20" s="67">
        <v>593.3430727546394</v>
      </c>
      <c r="G20" s="67">
        <v>374.2930418904371</v>
      </c>
      <c r="H20" s="67">
        <v>93.83195448164928</v>
      </c>
      <c r="I20" s="67">
        <v>785.9941767513777</v>
      </c>
      <c r="J20" s="67">
        <v>211.31986842948365</v>
      </c>
      <c r="K20" s="67">
        <v>1473.7465400992508</v>
      </c>
      <c r="L20" s="67">
        <v>4942.827832009814</v>
      </c>
      <c r="M20" s="67">
        <v>117.89400302684635</v>
      </c>
      <c r="N20" s="67">
        <v>341.4339223496154</v>
      </c>
      <c r="O20" s="67">
        <v>537.8018539679773</v>
      </c>
      <c r="P20" s="67">
        <v>304.4651720995092</v>
      </c>
      <c r="Q20" s="68"/>
    </row>
    <row r="21" spans="3:17" s="26" customFormat="1" ht="12.75" customHeight="1">
      <c r="C21" s="48"/>
      <c r="D21" s="42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8"/>
    </row>
    <row r="22" spans="1:17" s="26" customFormat="1" ht="12.75" customHeight="1">
      <c r="A22" s="32"/>
      <c r="B22" s="61">
        <v>2019</v>
      </c>
      <c r="C22" s="62" t="s">
        <v>95</v>
      </c>
      <c r="D22" s="63">
        <v>12508.265261569999</v>
      </c>
      <c r="E22" s="64">
        <v>1718.97351025</v>
      </c>
      <c r="F22" s="64">
        <v>575.1717214799999</v>
      </c>
      <c r="G22" s="64">
        <v>446.80041993</v>
      </c>
      <c r="H22" s="64">
        <v>101.43372597000001</v>
      </c>
      <c r="I22" s="64">
        <v>816.3490338300003</v>
      </c>
      <c r="J22" s="64">
        <v>233.64983060999995</v>
      </c>
      <c r="K22" s="64">
        <v>1683.1647174899997</v>
      </c>
      <c r="L22" s="64">
        <v>5464.581883950001</v>
      </c>
      <c r="M22" s="64">
        <v>119.43625065</v>
      </c>
      <c r="N22" s="64">
        <v>368.7158402799998</v>
      </c>
      <c r="O22" s="64">
        <v>698.7193096500001</v>
      </c>
      <c r="P22" s="64">
        <v>281.26901748</v>
      </c>
      <c r="Q22" s="68"/>
    </row>
    <row r="23" spans="3:11" s="26" customFormat="1" ht="12.75" customHeight="1">
      <c r="C23" s="24"/>
      <c r="D23" s="24"/>
      <c r="E23" s="24"/>
      <c r="F23" s="24"/>
      <c r="G23" s="24"/>
      <c r="H23" s="24"/>
      <c r="I23" s="24"/>
      <c r="J23" s="24"/>
      <c r="K23" s="24"/>
    </row>
    <row r="24" spans="1:16" s="26" customFormat="1" ht="12.75" customHeight="1">
      <c r="A24" s="139" t="s">
        <v>100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26" customFormat="1" ht="13.5" customHeigh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1:16" s="26" customFormat="1" ht="1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1:11" s="26" customFormat="1" ht="13.5" customHeight="1">
      <c r="A27" s="54" t="s">
        <v>97</v>
      </c>
      <c r="E27" s="24"/>
      <c r="F27" s="24"/>
      <c r="G27" s="24"/>
      <c r="H27" s="24"/>
      <c r="I27" s="24"/>
      <c r="J27" s="24"/>
      <c r="K27" s="24"/>
    </row>
    <row r="28" spans="5:11" s="26" customFormat="1" ht="12.75" customHeight="1">
      <c r="E28" s="24"/>
      <c r="F28" s="24"/>
      <c r="G28" s="24"/>
      <c r="H28" s="24"/>
      <c r="I28" s="24"/>
      <c r="J28" s="24"/>
      <c r="K28" s="24"/>
    </row>
    <row r="29" spans="3:11" s="26" customFormat="1" ht="12.75" customHeight="1">
      <c r="C29" s="54"/>
      <c r="D29" s="84"/>
      <c r="E29" s="24"/>
      <c r="F29" s="24"/>
      <c r="G29" s="24"/>
      <c r="H29" s="24"/>
      <c r="I29" s="24"/>
      <c r="J29" s="24"/>
      <c r="K29" s="24"/>
    </row>
    <row r="30" spans="3:11" s="26" customFormat="1" ht="12.75" customHeight="1">
      <c r="C30"/>
      <c r="D30" s="35"/>
      <c r="E30"/>
      <c r="F30"/>
      <c r="G30"/>
      <c r="H30"/>
      <c r="I30"/>
      <c r="J30"/>
      <c r="K30"/>
    </row>
    <row r="31" spans="3:11" s="26" customFormat="1" ht="12.75" customHeight="1">
      <c r="C31"/>
      <c r="D31" s="35"/>
      <c r="E31"/>
      <c r="F31"/>
      <c r="G31"/>
      <c r="H31"/>
      <c r="I31"/>
      <c r="J31"/>
      <c r="K31"/>
    </row>
    <row r="32" spans="3:11" s="26" customFormat="1" ht="12.75" customHeight="1">
      <c r="C32"/>
      <c r="D32" s="35"/>
      <c r="E32"/>
      <c r="F32"/>
      <c r="G32"/>
      <c r="H32"/>
      <c r="I32"/>
      <c r="J32"/>
      <c r="K32"/>
    </row>
    <row r="33" spans="3:11" s="26" customFormat="1" ht="12.75" customHeight="1">
      <c r="C33"/>
      <c r="D33" s="35"/>
      <c r="E33"/>
      <c r="F33"/>
      <c r="G33"/>
      <c r="H33"/>
      <c r="I33"/>
      <c r="J33"/>
      <c r="K33"/>
    </row>
    <row r="34" spans="3:11" s="26" customFormat="1" ht="12.75" customHeight="1">
      <c r="C34"/>
      <c r="D34" s="35"/>
      <c r="E34"/>
      <c r="F34"/>
      <c r="G34"/>
      <c r="H34"/>
      <c r="I34"/>
      <c r="J34"/>
      <c r="K34"/>
    </row>
    <row r="35" spans="3:11" s="26" customFormat="1" ht="12.75" customHeight="1">
      <c r="C35"/>
      <c r="D35" s="35"/>
      <c r="E35"/>
      <c r="F35"/>
      <c r="G35"/>
      <c r="H35"/>
      <c r="I35"/>
      <c r="J35"/>
      <c r="K35"/>
    </row>
    <row r="36" spans="3:11" s="26" customFormat="1" ht="12.75" customHeight="1">
      <c r="C36"/>
      <c r="D36" s="35"/>
      <c r="E36"/>
      <c r="F36"/>
      <c r="G36"/>
      <c r="H36"/>
      <c r="I36"/>
      <c r="J36"/>
      <c r="K36"/>
    </row>
    <row r="37" spans="3:11" s="26" customFormat="1" ht="12.75" customHeight="1">
      <c r="C37"/>
      <c r="D37" s="35"/>
      <c r="E37"/>
      <c r="F37"/>
      <c r="G37"/>
      <c r="H37"/>
      <c r="I37"/>
      <c r="J37"/>
      <c r="K37"/>
    </row>
    <row r="38" spans="3:11" s="26" customFormat="1" ht="12.75" customHeight="1">
      <c r="C38"/>
      <c r="D38"/>
      <c r="E38"/>
      <c r="F38"/>
      <c r="G38"/>
      <c r="H38"/>
      <c r="I38"/>
      <c r="J38"/>
      <c r="K38"/>
    </row>
    <row r="39" spans="3:11" s="26" customFormat="1" ht="12.75" customHeight="1">
      <c r="C39"/>
      <c r="D39"/>
      <c r="E39"/>
      <c r="F39"/>
      <c r="G39"/>
      <c r="H39"/>
      <c r="I39"/>
      <c r="J39"/>
      <c r="K39"/>
    </row>
    <row r="40" spans="3:11" s="26" customFormat="1" ht="12.75" customHeight="1">
      <c r="C40"/>
      <c r="D40"/>
      <c r="E40"/>
      <c r="F40"/>
      <c r="G40"/>
      <c r="H40"/>
      <c r="I40"/>
      <c r="J40"/>
      <c r="K40"/>
    </row>
    <row r="41" spans="3:11" s="26" customFormat="1" ht="12.75" customHeight="1">
      <c r="C41"/>
      <c r="D41"/>
      <c r="E41"/>
      <c r="F41"/>
      <c r="G41"/>
      <c r="H41"/>
      <c r="I41"/>
      <c r="J41"/>
      <c r="K41"/>
    </row>
    <row r="42" spans="3:11" s="26" customFormat="1" ht="12.75" customHeight="1">
      <c r="C42"/>
      <c r="D42"/>
      <c r="E42"/>
      <c r="F42"/>
      <c r="G42"/>
      <c r="H42"/>
      <c r="I42"/>
      <c r="J42"/>
      <c r="K42"/>
    </row>
    <row r="43" spans="3:11" s="26" customFormat="1" ht="12.75" customHeight="1">
      <c r="C43"/>
      <c r="D43"/>
      <c r="E43"/>
      <c r="F43"/>
      <c r="G43"/>
      <c r="H43"/>
      <c r="I43"/>
      <c r="J43"/>
      <c r="K43"/>
    </row>
    <row r="44" spans="3:11" s="26" customFormat="1" ht="12.75" customHeight="1">
      <c r="C44"/>
      <c r="D44"/>
      <c r="E44"/>
      <c r="F44"/>
      <c r="G44"/>
      <c r="H44"/>
      <c r="I44"/>
      <c r="J44"/>
      <c r="K44"/>
    </row>
    <row r="45" spans="3:11" s="26" customFormat="1" ht="14.25" customHeight="1">
      <c r="C45"/>
      <c r="D45"/>
      <c r="E45"/>
      <c r="F45"/>
      <c r="G45"/>
      <c r="H45"/>
      <c r="I45"/>
      <c r="J45"/>
      <c r="K45"/>
    </row>
    <row r="46" spans="3:11" s="18" customFormat="1" ht="14.25" customHeight="1">
      <c r="C46"/>
      <c r="D46"/>
      <c r="E46"/>
      <c r="F46"/>
      <c r="G46"/>
      <c r="H46"/>
      <c r="I46"/>
      <c r="J46"/>
      <c r="K46"/>
    </row>
    <row r="47" spans="3:11" s="24" customFormat="1" ht="12.75">
      <c r="C47"/>
      <c r="D47"/>
      <c r="E47"/>
      <c r="F47"/>
      <c r="G47"/>
      <c r="H47"/>
      <c r="I47"/>
      <c r="J47"/>
      <c r="K47"/>
    </row>
    <row r="48" spans="3:11" s="24" customFormat="1" ht="12.75">
      <c r="C48"/>
      <c r="D48"/>
      <c r="E48"/>
      <c r="F48"/>
      <c r="G48"/>
      <c r="H48"/>
      <c r="I48"/>
      <c r="J48"/>
      <c r="K48"/>
    </row>
    <row r="49" spans="3:11" s="24" customFormat="1" ht="12.75">
      <c r="C49"/>
      <c r="D49"/>
      <c r="E49"/>
      <c r="F49"/>
      <c r="G49"/>
      <c r="H49"/>
      <c r="I49"/>
      <c r="J49"/>
      <c r="K49"/>
    </row>
    <row r="50" spans="3:11" s="24" customFormat="1" ht="12.75">
      <c r="C50"/>
      <c r="D50"/>
      <c r="E50"/>
      <c r="F50"/>
      <c r="G50"/>
      <c r="H50"/>
      <c r="I50"/>
      <c r="J50"/>
      <c r="K50"/>
    </row>
    <row r="51" spans="3:11" s="24" customFormat="1" ht="12.75">
      <c r="C51"/>
      <c r="D51"/>
      <c r="E51"/>
      <c r="F51"/>
      <c r="G51"/>
      <c r="H51"/>
      <c r="I51"/>
      <c r="J51"/>
      <c r="K51"/>
    </row>
    <row r="52" spans="3:11" s="24" customFormat="1" ht="12.75">
      <c r="C52"/>
      <c r="D52"/>
      <c r="E52"/>
      <c r="F52"/>
      <c r="G52"/>
      <c r="H52"/>
      <c r="I52"/>
      <c r="J52"/>
      <c r="K52"/>
    </row>
    <row r="53" spans="3:11" s="24" customFormat="1" ht="12.75">
      <c r="C53"/>
      <c r="D53"/>
      <c r="E53"/>
      <c r="F53"/>
      <c r="G53"/>
      <c r="H53"/>
      <c r="I53"/>
      <c r="J53"/>
      <c r="K53"/>
    </row>
    <row r="54" spans="3:11" s="24" customFormat="1" ht="12.75">
      <c r="C54"/>
      <c r="D54"/>
      <c r="E54"/>
      <c r="F54"/>
      <c r="G54"/>
      <c r="H54"/>
      <c r="I54"/>
      <c r="J54"/>
      <c r="K54"/>
    </row>
    <row r="55" spans="3:11" s="24" customFormat="1" ht="12.75">
      <c r="C55"/>
      <c r="D55"/>
      <c r="E55"/>
      <c r="F55"/>
      <c r="G55"/>
      <c r="H55"/>
      <c r="I55"/>
      <c r="J55"/>
      <c r="K55"/>
    </row>
    <row r="56" spans="3:11" s="24" customFormat="1" ht="12.75">
      <c r="C56"/>
      <c r="D56"/>
      <c r="E56"/>
      <c r="F56"/>
      <c r="G56"/>
      <c r="H56"/>
      <c r="I56"/>
      <c r="J56"/>
      <c r="K56"/>
    </row>
    <row r="57" spans="6:10" s="24" customFormat="1" ht="12.75">
      <c r="F57" s="27"/>
      <c r="J57" s="26"/>
    </row>
    <row r="58" ht="12.75">
      <c r="F58" s="27"/>
    </row>
    <row r="59" ht="12.75">
      <c r="F59" s="27"/>
    </row>
    <row r="60" ht="12.75">
      <c r="F60" s="27"/>
    </row>
  </sheetData>
  <sheetProtection/>
  <mergeCells count="5">
    <mergeCell ref="D3:D4"/>
    <mergeCell ref="E3:P3"/>
    <mergeCell ref="D5:P5"/>
    <mergeCell ref="A24:P25"/>
    <mergeCell ref="A3:C4"/>
  </mergeCells>
  <printOptions/>
  <pageMargins left="0.1968503937007874" right="0.1968503937007874" top="0.1968503937007874" bottom="0.1968503937007874" header="0" footer="0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1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.8515625" style="24" customWidth="1"/>
    <col min="2" max="2" width="7.57421875" style="24" customWidth="1"/>
    <col min="3" max="3" width="11.421875" style="24" customWidth="1"/>
    <col min="4" max="4" width="8.140625" style="24" bestFit="1" customWidth="1"/>
    <col min="5" max="5" width="8.57421875" style="24" customWidth="1"/>
    <col min="6" max="6" width="8.140625" style="24" bestFit="1" customWidth="1"/>
    <col min="7" max="7" width="9.00390625" style="24" customWidth="1"/>
    <col min="8" max="8" width="8.00390625" style="24" customWidth="1"/>
    <col min="9" max="9" width="8.7109375" style="24" customWidth="1"/>
    <col min="10" max="11" width="7.8515625" style="24" customWidth="1"/>
    <col min="12" max="12" width="10.00390625" style="24" customWidth="1"/>
    <col min="13" max="13" width="9.140625" style="24" customWidth="1"/>
    <col min="14" max="14" width="9.7109375" style="24" customWidth="1"/>
    <col min="15" max="15" width="10.28125" style="24" customWidth="1"/>
    <col min="16" max="16" width="9.57421875" style="24" customWidth="1"/>
    <col min="17" max="17" width="10.00390625" style="24" customWidth="1"/>
    <col min="18" max="19" width="9.28125" style="24" customWidth="1"/>
    <col min="20" max="20" width="9.7109375" style="24" customWidth="1"/>
    <col min="21" max="21" width="7.8515625" style="24" bestFit="1" customWidth="1"/>
    <col min="22" max="22" width="9.8515625" style="24" customWidth="1"/>
    <col min="23" max="23" width="10.57421875" style="24" customWidth="1"/>
    <col min="24" max="24" width="9.7109375" style="24" customWidth="1"/>
    <col min="25" max="25" width="8.7109375" style="24" bestFit="1" customWidth="1"/>
    <col min="26" max="26" width="10.421875" style="24" customWidth="1"/>
    <col min="27" max="27" width="8.00390625" style="24" customWidth="1"/>
    <col min="28" max="28" width="11.57421875" style="24" bestFit="1" customWidth="1"/>
    <col min="29" max="29" width="15.140625" style="24" bestFit="1" customWidth="1"/>
    <col min="30" max="16384" width="11.421875" style="24" customWidth="1"/>
  </cols>
  <sheetData>
    <row r="1" spans="1:4" ht="12">
      <c r="A1" s="60" t="s">
        <v>90</v>
      </c>
      <c r="C1" s="71"/>
      <c r="D1" s="71"/>
    </row>
    <row r="2" spans="3:4" ht="11.25">
      <c r="C2" s="25"/>
      <c r="D2" s="25"/>
    </row>
    <row r="3" spans="1:27" ht="18" customHeight="1">
      <c r="A3" s="59"/>
      <c r="B3" s="127" t="s">
        <v>0</v>
      </c>
      <c r="C3" s="127"/>
      <c r="D3" s="133" t="s">
        <v>41</v>
      </c>
      <c r="E3" s="141" t="s">
        <v>64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1:27" ht="36.75" customHeight="1">
      <c r="A4" s="32"/>
      <c r="B4" s="128"/>
      <c r="C4" s="128"/>
      <c r="D4" s="134"/>
      <c r="E4" s="87" t="s">
        <v>68</v>
      </c>
      <c r="F4" s="87" t="s">
        <v>69</v>
      </c>
      <c r="G4" s="87" t="s">
        <v>70</v>
      </c>
      <c r="H4" s="87" t="s">
        <v>71</v>
      </c>
      <c r="I4" s="87" t="s">
        <v>101</v>
      </c>
      <c r="J4" s="87" t="s">
        <v>72</v>
      </c>
      <c r="K4" s="87" t="s">
        <v>73</v>
      </c>
      <c r="L4" s="87" t="s">
        <v>74</v>
      </c>
      <c r="M4" s="87" t="s">
        <v>75</v>
      </c>
      <c r="N4" s="87" t="s">
        <v>76</v>
      </c>
      <c r="O4" s="87" t="s">
        <v>84</v>
      </c>
      <c r="P4" s="87" t="s">
        <v>77</v>
      </c>
      <c r="Q4" s="87" t="s">
        <v>78</v>
      </c>
      <c r="R4" s="87" t="s">
        <v>79</v>
      </c>
      <c r="S4" s="87" t="s">
        <v>80</v>
      </c>
      <c r="T4" s="87" t="s">
        <v>81</v>
      </c>
      <c r="U4" s="87" t="s">
        <v>82</v>
      </c>
      <c r="V4" s="87" t="s">
        <v>83</v>
      </c>
      <c r="W4" s="87" t="s">
        <v>86</v>
      </c>
      <c r="X4" s="87" t="s">
        <v>87</v>
      </c>
      <c r="Y4" s="87" t="s">
        <v>65</v>
      </c>
      <c r="Z4" s="88" t="s">
        <v>66</v>
      </c>
      <c r="AA4" s="87" t="s">
        <v>67</v>
      </c>
    </row>
    <row r="5" spans="1:27" ht="11.25">
      <c r="A5" s="26"/>
      <c r="D5" s="140" t="s">
        <v>44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</row>
    <row r="6" spans="1:27" ht="11.25">
      <c r="A6" s="26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</row>
    <row r="7" spans="2:27" ht="11.25">
      <c r="B7" s="43">
        <v>2016</v>
      </c>
      <c r="C7" s="26" t="s">
        <v>45</v>
      </c>
      <c r="D7" s="42">
        <v>16416.468084554508</v>
      </c>
      <c r="E7" s="67" t="s">
        <v>89</v>
      </c>
      <c r="F7" s="67" t="s">
        <v>89</v>
      </c>
      <c r="G7" s="67" t="s">
        <v>89</v>
      </c>
      <c r="H7" s="67" t="s">
        <v>89</v>
      </c>
      <c r="I7" s="67" t="s">
        <v>89</v>
      </c>
      <c r="J7" s="67" t="s">
        <v>89</v>
      </c>
      <c r="K7" s="67" t="s">
        <v>89</v>
      </c>
      <c r="L7" s="67" t="s">
        <v>89</v>
      </c>
      <c r="M7" s="67" t="s">
        <v>89</v>
      </c>
      <c r="N7" s="67" t="s">
        <v>89</v>
      </c>
      <c r="O7" s="67" t="s">
        <v>89</v>
      </c>
      <c r="P7" s="67" t="s">
        <v>89</v>
      </c>
      <c r="Q7" s="67" t="s">
        <v>89</v>
      </c>
      <c r="R7" s="67" t="s">
        <v>89</v>
      </c>
      <c r="S7" s="67" t="s">
        <v>89</v>
      </c>
      <c r="T7" s="67" t="s">
        <v>89</v>
      </c>
      <c r="U7" s="67" t="s">
        <v>89</v>
      </c>
      <c r="V7" s="67" t="s">
        <v>89</v>
      </c>
      <c r="W7" s="67" t="s">
        <v>89</v>
      </c>
      <c r="X7" s="67" t="s">
        <v>89</v>
      </c>
      <c r="Y7" s="67" t="s">
        <v>89</v>
      </c>
      <c r="Z7" s="67" t="s">
        <v>89</v>
      </c>
      <c r="AA7" s="67" t="s">
        <v>89</v>
      </c>
    </row>
    <row r="8" spans="3:27" ht="11.25">
      <c r="C8" s="26" t="s">
        <v>46</v>
      </c>
      <c r="D8" s="42">
        <v>19082.13552421669</v>
      </c>
      <c r="E8" s="67" t="s">
        <v>89</v>
      </c>
      <c r="F8" s="67" t="s">
        <v>89</v>
      </c>
      <c r="G8" s="67" t="s">
        <v>89</v>
      </c>
      <c r="H8" s="67" t="s">
        <v>89</v>
      </c>
      <c r="I8" s="67" t="s">
        <v>89</v>
      </c>
      <c r="J8" s="67" t="s">
        <v>89</v>
      </c>
      <c r="K8" s="67" t="s">
        <v>89</v>
      </c>
      <c r="L8" s="67" t="s">
        <v>89</v>
      </c>
      <c r="M8" s="67" t="s">
        <v>89</v>
      </c>
      <c r="N8" s="67" t="s">
        <v>89</v>
      </c>
      <c r="O8" s="67" t="s">
        <v>89</v>
      </c>
      <c r="P8" s="67" t="s">
        <v>89</v>
      </c>
      <c r="Q8" s="67" t="s">
        <v>89</v>
      </c>
      <c r="R8" s="67" t="s">
        <v>89</v>
      </c>
      <c r="S8" s="67" t="s">
        <v>89</v>
      </c>
      <c r="T8" s="67" t="s">
        <v>89</v>
      </c>
      <c r="U8" s="67" t="s">
        <v>89</v>
      </c>
      <c r="V8" s="67" t="s">
        <v>89</v>
      </c>
      <c r="W8" s="67" t="s">
        <v>89</v>
      </c>
      <c r="X8" s="67" t="s">
        <v>89</v>
      </c>
      <c r="Y8" s="67" t="s">
        <v>89</v>
      </c>
      <c r="Z8" s="67" t="s">
        <v>89</v>
      </c>
      <c r="AA8" s="67" t="s">
        <v>89</v>
      </c>
    </row>
    <row r="9" spans="3:27" ht="11.25">
      <c r="C9" s="26" t="s">
        <v>47</v>
      </c>
      <c r="D9" s="42">
        <v>20129.77076600989</v>
      </c>
      <c r="E9" s="67" t="s">
        <v>89</v>
      </c>
      <c r="F9" s="67" t="s">
        <v>89</v>
      </c>
      <c r="G9" s="67" t="s">
        <v>89</v>
      </c>
      <c r="H9" s="67" t="s">
        <v>89</v>
      </c>
      <c r="I9" s="67" t="s">
        <v>89</v>
      </c>
      <c r="J9" s="67" t="s">
        <v>89</v>
      </c>
      <c r="K9" s="67" t="s">
        <v>89</v>
      </c>
      <c r="L9" s="67" t="s">
        <v>89</v>
      </c>
      <c r="M9" s="67" t="s">
        <v>89</v>
      </c>
      <c r="N9" s="67" t="s">
        <v>89</v>
      </c>
      <c r="O9" s="67" t="s">
        <v>89</v>
      </c>
      <c r="P9" s="67" t="s">
        <v>89</v>
      </c>
      <c r="Q9" s="67" t="s">
        <v>89</v>
      </c>
      <c r="R9" s="67" t="s">
        <v>89</v>
      </c>
      <c r="S9" s="67" t="s">
        <v>89</v>
      </c>
      <c r="T9" s="67" t="s">
        <v>89</v>
      </c>
      <c r="U9" s="67" t="s">
        <v>89</v>
      </c>
      <c r="V9" s="67" t="s">
        <v>89</v>
      </c>
      <c r="W9" s="67" t="s">
        <v>89</v>
      </c>
      <c r="X9" s="67" t="s">
        <v>89</v>
      </c>
      <c r="Y9" s="67" t="s">
        <v>89</v>
      </c>
      <c r="Z9" s="67" t="s">
        <v>89</v>
      </c>
      <c r="AA9" s="67" t="s">
        <v>89</v>
      </c>
    </row>
    <row r="10" spans="3:27" ht="11.25">
      <c r="C10" s="26" t="s">
        <v>48</v>
      </c>
      <c r="D10" s="42">
        <v>21007.344444268787</v>
      </c>
      <c r="E10" s="67" t="s">
        <v>89</v>
      </c>
      <c r="F10" s="67" t="s">
        <v>89</v>
      </c>
      <c r="G10" s="67" t="s">
        <v>89</v>
      </c>
      <c r="H10" s="67" t="s">
        <v>89</v>
      </c>
      <c r="I10" s="67" t="s">
        <v>89</v>
      </c>
      <c r="J10" s="67" t="s">
        <v>89</v>
      </c>
      <c r="K10" s="67" t="s">
        <v>89</v>
      </c>
      <c r="L10" s="67" t="s">
        <v>89</v>
      </c>
      <c r="M10" s="67" t="s">
        <v>89</v>
      </c>
      <c r="N10" s="67" t="s">
        <v>89</v>
      </c>
      <c r="O10" s="67" t="s">
        <v>89</v>
      </c>
      <c r="P10" s="67" t="s">
        <v>89</v>
      </c>
      <c r="Q10" s="67" t="s">
        <v>89</v>
      </c>
      <c r="R10" s="67" t="s">
        <v>89</v>
      </c>
      <c r="S10" s="67" t="s">
        <v>89</v>
      </c>
      <c r="T10" s="67" t="s">
        <v>89</v>
      </c>
      <c r="U10" s="67" t="s">
        <v>89</v>
      </c>
      <c r="V10" s="67" t="s">
        <v>89</v>
      </c>
      <c r="W10" s="67" t="s">
        <v>89</v>
      </c>
      <c r="X10" s="67" t="s">
        <v>89</v>
      </c>
      <c r="Y10" s="67" t="s">
        <v>89</v>
      </c>
      <c r="Z10" s="67" t="s">
        <v>89</v>
      </c>
      <c r="AA10" s="67" t="s">
        <v>89</v>
      </c>
    </row>
    <row r="11" spans="3:4" ht="11.25">
      <c r="C11" s="90"/>
      <c r="D11" s="90"/>
    </row>
    <row r="12" spans="2:29" ht="12.75" customHeight="1">
      <c r="B12" s="43">
        <v>2017</v>
      </c>
      <c r="C12" s="48" t="s">
        <v>45</v>
      </c>
      <c r="D12" s="91">
        <v>21395.62446973896</v>
      </c>
      <c r="E12" s="46">
        <v>4342.60925395481</v>
      </c>
      <c r="F12" s="46">
        <v>3951.811142620323</v>
      </c>
      <c r="G12" s="46">
        <v>1954.5847437928207</v>
      </c>
      <c r="H12" s="46">
        <v>1915.7427071940579</v>
      </c>
      <c r="I12" s="46">
        <v>1842.0615561985635</v>
      </c>
      <c r="J12" s="46">
        <v>1369.6895567483239</v>
      </c>
      <c r="K12" s="46">
        <v>1285.2300404381265</v>
      </c>
      <c r="L12" s="46">
        <v>630.9452025030056</v>
      </c>
      <c r="M12" s="46">
        <v>411.81522640574</v>
      </c>
      <c r="N12" s="46">
        <v>380.1919803369278</v>
      </c>
      <c r="O12" s="46">
        <v>273.21038591</v>
      </c>
      <c r="P12" s="46">
        <v>234.4155232803896</v>
      </c>
      <c r="Q12" s="46">
        <v>157.6667784533931</v>
      </c>
      <c r="R12" s="46">
        <v>143.5951574252156</v>
      </c>
      <c r="S12" s="46">
        <v>143.41503733895112</v>
      </c>
      <c r="T12" s="46">
        <v>138.10388379942185</v>
      </c>
      <c r="U12" s="46">
        <v>133.39755068031212</v>
      </c>
      <c r="V12" s="46">
        <v>114.8992774145231</v>
      </c>
      <c r="W12" s="46">
        <v>66.17240085671494</v>
      </c>
      <c r="X12" s="46">
        <v>46.46818976636252</v>
      </c>
      <c r="Y12" s="80">
        <v>19536.02559511797</v>
      </c>
      <c r="Z12" s="46">
        <v>1367.3346408244113</v>
      </c>
      <c r="AA12" s="46">
        <v>492.2642337965758</v>
      </c>
      <c r="AC12" s="92"/>
    </row>
    <row r="13" spans="3:29" ht="12.75" customHeight="1">
      <c r="C13" s="48" t="s">
        <v>46</v>
      </c>
      <c r="D13" s="91">
        <v>24447.039940502393</v>
      </c>
      <c r="E13" s="46">
        <v>4946.278257469275</v>
      </c>
      <c r="F13" s="46">
        <v>4290.150511710439</v>
      </c>
      <c r="G13" s="46">
        <v>2411.159524126869</v>
      </c>
      <c r="H13" s="46">
        <v>2183.6091504330952</v>
      </c>
      <c r="I13" s="46">
        <v>2028.1722827748224</v>
      </c>
      <c r="J13" s="46">
        <v>1523.7373808388284</v>
      </c>
      <c r="K13" s="46">
        <v>1449.5085307439006</v>
      </c>
      <c r="L13" s="46">
        <v>769.5034395504166</v>
      </c>
      <c r="M13" s="46">
        <v>463.5962346766701</v>
      </c>
      <c r="N13" s="46">
        <v>470.13591609199597</v>
      </c>
      <c r="O13" s="46">
        <v>295.49863936500003</v>
      </c>
      <c r="P13" s="46">
        <v>259.4756610590373</v>
      </c>
      <c r="Q13" s="46">
        <v>189.29140327230527</v>
      </c>
      <c r="R13" s="46">
        <v>141.12775558757997</v>
      </c>
      <c r="S13" s="46">
        <v>192.46582669400686</v>
      </c>
      <c r="T13" s="46">
        <v>129.5993739836159</v>
      </c>
      <c r="U13" s="46">
        <v>293.1621959605411</v>
      </c>
      <c r="V13" s="46">
        <v>128.18951362588984</v>
      </c>
      <c r="W13" s="46">
        <v>83.20846818106914</v>
      </c>
      <c r="X13" s="46">
        <v>47.20311752792012</v>
      </c>
      <c r="Y13" s="80">
        <v>22295.073183673274</v>
      </c>
      <c r="Z13" s="46">
        <v>1586.9387015295997</v>
      </c>
      <c r="AA13" s="46">
        <v>565.0280552995162</v>
      </c>
      <c r="AC13" s="92"/>
    </row>
    <row r="14" spans="3:29" ht="12.75" customHeight="1">
      <c r="C14" s="48" t="s">
        <v>47</v>
      </c>
      <c r="D14" s="91">
        <v>25949.08086404374</v>
      </c>
      <c r="E14" s="46">
        <v>5239.328208062047</v>
      </c>
      <c r="F14" s="46">
        <v>4572.239713953477</v>
      </c>
      <c r="G14" s="46">
        <v>2423.5760478770603</v>
      </c>
      <c r="H14" s="46">
        <v>2252.6077788758225</v>
      </c>
      <c r="I14" s="46">
        <v>2187.743233646779</v>
      </c>
      <c r="J14" s="46">
        <v>1599.168380689822</v>
      </c>
      <c r="K14" s="46">
        <v>1597.4976814131487</v>
      </c>
      <c r="L14" s="46">
        <v>746.4552598708773</v>
      </c>
      <c r="M14" s="46">
        <v>497.31206698871193</v>
      </c>
      <c r="N14" s="46">
        <v>498.18542802773726</v>
      </c>
      <c r="O14" s="46">
        <v>324.4994294148</v>
      </c>
      <c r="P14" s="46">
        <v>301.43832370694355</v>
      </c>
      <c r="Q14" s="46">
        <v>196.04487895419962</v>
      </c>
      <c r="R14" s="46">
        <v>147.3245028185427</v>
      </c>
      <c r="S14" s="46">
        <v>181.56009800386053</v>
      </c>
      <c r="T14" s="46">
        <v>149.88682944262095</v>
      </c>
      <c r="U14" s="46">
        <v>336.4703703041418</v>
      </c>
      <c r="V14" s="46">
        <v>141.06974228136747</v>
      </c>
      <c r="W14" s="46">
        <v>82.13280392029412</v>
      </c>
      <c r="X14" s="46">
        <v>49.93932289816972</v>
      </c>
      <c r="Y14" s="80">
        <v>23524.480101150417</v>
      </c>
      <c r="Z14" s="46">
        <v>1848.1284699517971</v>
      </c>
      <c r="AA14" s="46">
        <v>576.4722929415245</v>
      </c>
      <c r="AC14" s="92"/>
    </row>
    <row r="15" spans="3:29" ht="12.75" customHeight="1">
      <c r="C15" s="48" t="s">
        <v>48</v>
      </c>
      <c r="D15" s="91">
        <v>25939.058075757366</v>
      </c>
      <c r="E15" s="46">
        <v>5421.26333360021</v>
      </c>
      <c r="F15" s="46">
        <v>4667.866008366596</v>
      </c>
      <c r="G15" s="46">
        <v>2336.918839520074</v>
      </c>
      <c r="H15" s="46">
        <v>2188.157167479543</v>
      </c>
      <c r="I15" s="46">
        <v>2151.4612129900856</v>
      </c>
      <c r="J15" s="46">
        <v>1546.4013454430703</v>
      </c>
      <c r="K15" s="46">
        <v>1533.6503783748192</v>
      </c>
      <c r="L15" s="46">
        <v>598.7937696162385</v>
      </c>
      <c r="M15" s="46">
        <v>487.8309030715076</v>
      </c>
      <c r="N15" s="46">
        <v>601.2270431635623</v>
      </c>
      <c r="O15" s="46">
        <v>322.6298391956</v>
      </c>
      <c r="P15" s="46">
        <v>249.8130079242222</v>
      </c>
      <c r="Q15" s="46">
        <v>191.7702302968012</v>
      </c>
      <c r="R15" s="46">
        <v>178.85615394906245</v>
      </c>
      <c r="S15" s="46">
        <v>184.12099332462986</v>
      </c>
      <c r="T15" s="46">
        <v>107.53197454755635</v>
      </c>
      <c r="U15" s="46">
        <v>312.7975550681332</v>
      </c>
      <c r="V15" s="46">
        <v>142.90713537610065</v>
      </c>
      <c r="W15" s="46">
        <v>62.770305001203596</v>
      </c>
      <c r="X15" s="46">
        <v>48.02725665233618</v>
      </c>
      <c r="Y15" s="80">
        <v>23334.79445296135</v>
      </c>
      <c r="Z15" s="46">
        <v>1985.0029206534023</v>
      </c>
      <c r="AA15" s="46">
        <v>619.2607021426161</v>
      </c>
      <c r="AB15" s="51"/>
      <c r="AC15" s="92"/>
    </row>
    <row r="16" spans="3:29" ht="12.75" customHeight="1">
      <c r="C16" s="48"/>
      <c r="D16" s="93"/>
      <c r="Z16" s="46"/>
      <c r="AA16" s="46"/>
      <c r="AC16" s="92"/>
    </row>
    <row r="17" spans="2:29" ht="12.75" customHeight="1">
      <c r="B17" s="43">
        <v>2018</v>
      </c>
      <c r="C17" s="48" t="s">
        <v>45</v>
      </c>
      <c r="D17" s="91">
        <v>25691.910634050106</v>
      </c>
      <c r="E17" s="46">
        <v>5185.614771510291</v>
      </c>
      <c r="F17" s="46">
        <v>4556.36922622898</v>
      </c>
      <c r="G17" s="46">
        <v>2243.5614056086365</v>
      </c>
      <c r="H17" s="46">
        <v>2124.3289451338474</v>
      </c>
      <c r="I17" s="46">
        <v>2456.5278946520552</v>
      </c>
      <c r="J17" s="46">
        <v>1527.8295330043618</v>
      </c>
      <c r="K17" s="46">
        <v>1410.8131180191492</v>
      </c>
      <c r="L17" s="46">
        <v>607.3974901738104</v>
      </c>
      <c r="M17" s="46">
        <v>594.2329374357579</v>
      </c>
      <c r="N17" s="46">
        <v>554.5306188962022</v>
      </c>
      <c r="O17" s="46">
        <v>315.7684613636278</v>
      </c>
      <c r="P17" s="46">
        <v>310.5019458413696</v>
      </c>
      <c r="Q17" s="46">
        <v>213.89917833915408</v>
      </c>
      <c r="R17" s="46">
        <v>159.74018924703597</v>
      </c>
      <c r="S17" s="46">
        <v>217.01477940674735</v>
      </c>
      <c r="T17" s="46">
        <v>168.37097193757708</v>
      </c>
      <c r="U17" s="46">
        <v>335.7681234527902</v>
      </c>
      <c r="V17" s="46">
        <v>133.21233766392467</v>
      </c>
      <c r="W17" s="46">
        <v>71.18903738688512</v>
      </c>
      <c r="X17" s="46">
        <v>55.79508545651919</v>
      </c>
      <c r="Y17" s="80">
        <v>23242.466050758725</v>
      </c>
      <c r="Z17" s="46">
        <v>1907.2063915688743</v>
      </c>
      <c r="AA17" s="46">
        <v>542.2381917225051</v>
      </c>
      <c r="AB17" s="51"/>
      <c r="AC17" s="92"/>
    </row>
    <row r="18" spans="3:29" ht="12.75" customHeight="1">
      <c r="C18" s="48" t="s">
        <v>46</v>
      </c>
      <c r="D18" s="91">
        <v>29514.371009404378</v>
      </c>
      <c r="E18" s="46">
        <v>6374.615605339786</v>
      </c>
      <c r="F18" s="46">
        <v>5266.840211835538</v>
      </c>
      <c r="G18" s="46">
        <v>2582.5802085815208</v>
      </c>
      <c r="H18" s="46">
        <v>2399.6561187809416</v>
      </c>
      <c r="I18" s="46">
        <v>2654.1205012596215</v>
      </c>
      <c r="J18" s="46">
        <v>1675.2958901198565</v>
      </c>
      <c r="K18" s="46">
        <v>1555.0538254841802</v>
      </c>
      <c r="L18" s="46">
        <v>802.8145507562538</v>
      </c>
      <c r="M18" s="46">
        <v>690.3742790697992</v>
      </c>
      <c r="N18" s="46">
        <v>552.833395720949</v>
      </c>
      <c r="O18" s="46">
        <v>354.07561628200006</v>
      </c>
      <c r="P18" s="46">
        <v>312.877099554342</v>
      </c>
      <c r="Q18" s="46">
        <v>236.97359023814772</v>
      </c>
      <c r="R18" s="46">
        <v>166.7050073758242</v>
      </c>
      <c r="S18" s="46">
        <v>237.38555383367787</v>
      </c>
      <c r="T18" s="46">
        <v>184.56545906278816</v>
      </c>
      <c r="U18" s="46">
        <v>392.9970203587756</v>
      </c>
      <c r="V18" s="46">
        <v>157.2197055371451</v>
      </c>
      <c r="W18" s="46">
        <v>70.49772041348974</v>
      </c>
      <c r="X18" s="46">
        <v>53.09238764925929</v>
      </c>
      <c r="Y18" s="80">
        <v>26720.5737472539</v>
      </c>
      <c r="Z18" s="46">
        <v>2180.146311010129</v>
      </c>
      <c r="AA18" s="46">
        <v>613.6509511403474</v>
      </c>
      <c r="AC18" s="92"/>
    </row>
    <row r="19" spans="3:29" ht="12.75" customHeight="1">
      <c r="C19" s="48" t="s">
        <v>47</v>
      </c>
      <c r="D19" s="91">
        <v>35009.64255737988</v>
      </c>
      <c r="E19" s="46">
        <v>8102.081920763512</v>
      </c>
      <c r="F19" s="46">
        <v>5983.714439305422</v>
      </c>
      <c r="G19" s="46">
        <v>3167.4478597717157</v>
      </c>
      <c r="H19" s="46">
        <v>2787.768542553364</v>
      </c>
      <c r="I19" s="46">
        <v>3061.614092707327</v>
      </c>
      <c r="J19" s="46">
        <v>2081.153172177335</v>
      </c>
      <c r="K19" s="46">
        <v>1964.2595271418659</v>
      </c>
      <c r="L19" s="46">
        <v>842.4070505407078</v>
      </c>
      <c r="M19" s="46">
        <v>522.9093415255459</v>
      </c>
      <c r="N19" s="46">
        <v>623.937469863902</v>
      </c>
      <c r="O19" s="46">
        <v>436.75846883799994</v>
      </c>
      <c r="P19" s="46">
        <v>322.0551666932013</v>
      </c>
      <c r="Q19" s="46">
        <v>257.2175890963004</v>
      </c>
      <c r="R19" s="46">
        <v>196.94030996854133</v>
      </c>
      <c r="S19" s="46">
        <v>252.89624960298934</v>
      </c>
      <c r="T19" s="46">
        <v>205.33806453377355</v>
      </c>
      <c r="U19" s="46">
        <v>440.5837449108016</v>
      </c>
      <c r="V19" s="46">
        <v>175.51184150753798</v>
      </c>
      <c r="W19" s="46">
        <v>94.238506515741</v>
      </c>
      <c r="X19" s="46">
        <v>63.57171071303027</v>
      </c>
      <c r="Y19" s="80">
        <v>31582.405068730608</v>
      </c>
      <c r="Z19" s="46">
        <v>2812.3170527231227</v>
      </c>
      <c r="AA19" s="46">
        <v>614.9204359261468</v>
      </c>
      <c r="AC19" s="92"/>
    </row>
    <row r="20" spans="3:29" ht="12.75" customHeight="1">
      <c r="C20" s="48" t="s">
        <v>48</v>
      </c>
      <c r="D20" s="91">
        <v>38542.076861944486</v>
      </c>
      <c r="E20" s="46">
        <v>8096.332598440897</v>
      </c>
      <c r="F20" s="46">
        <v>6601.525843013855</v>
      </c>
      <c r="G20" s="46">
        <v>3930.237880575812</v>
      </c>
      <c r="H20" s="46">
        <v>3079.4464014042896</v>
      </c>
      <c r="I20" s="46">
        <v>3453.1680462324007</v>
      </c>
      <c r="J20" s="46">
        <v>2351.287662333002</v>
      </c>
      <c r="K20" s="46">
        <v>2085.7177052662155</v>
      </c>
      <c r="L20" s="46">
        <v>946.3053254815032</v>
      </c>
      <c r="M20" s="46">
        <v>567.9285498836417</v>
      </c>
      <c r="N20" s="46">
        <v>804.6733252594487</v>
      </c>
      <c r="O20" s="46">
        <v>517.6901393861523</v>
      </c>
      <c r="P20" s="46">
        <v>362.16094465909964</v>
      </c>
      <c r="Q20" s="46">
        <v>281.44960409476835</v>
      </c>
      <c r="R20" s="46">
        <v>284.73371510141885</v>
      </c>
      <c r="S20" s="46">
        <v>282.16832496647265</v>
      </c>
      <c r="T20" s="46">
        <v>208.0132453307253</v>
      </c>
      <c r="U20" s="46">
        <v>590.8731133175527</v>
      </c>
      <c r="V20" s="46">
        <v>223.6418178441018</v>
      </c>
      <c r="W20" s="46">
        <v>79.82021928595032</v>
      </c>
      <c r="X20" s="46">
        <v>65.11485691610278</v>
      </c>
      <c r="Y20" s="80">
        <v>34812.28931879342</v>
      </c>
      <c r="Z20" s="46">
        <v>3077.402960122011</v>
      </c>
      <c r="AA20" s="46">
        <v>652.3845830290568</v>
      </c>
      <c r="AC20" s="92"/>
    </row>
    <row r="21" spans="3:29" ht="12.75" customHeight="1">
      <c r="C21" s="48"/>
      <c r="D21" s="91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80"/>
      <c r="Z21" s="46"/>
      <c r="AA21" s="46"/>
      <c r="AC21" s="92"/>
    </row>
    <row r="22" spans="1:29" ht="12.75" customHeight="1">
      <c r="A22" s="32"/>
      <c r="B22" s="61">
        <v>2019</v>
      </c>
      <c r="C22" s="62" t="s">
        <v>95</v>
      </c>
      <c r="D22" s="98">
        <v>42739.77183506769</v>
      </c>
      <c r="E22" s="99">
        <v>9473.557420734778</v>
      </c>
      <c r="F22" s="99">
        <v>7150.315291935335</v>
      </c>
      <c r="G22" s="99">
        <v>4482.726175580029</v>
      </c>
      <c r="H22" s="99">
        <v>3191.017985556827</v>
      </c>
      <c r="I22" s="99">
        <v>3855.668928107674</v>
      </c>
      <c r="J22" s="99">
        <v>2480.0556611754646</v>
      </c>
      <c r="K22" s="99">
        <v>2331.5050859325015</v>
      </c>
      <c r="L22" s="99">
        <v>979.2320841278028</v>
      </c>
      <c r="M22" s="99">
        <v>791.9178561377943</v>
      </c>
      <c r="N22" s="99">
        <v>820.68930171351</v>
      </c>
      <c r="O22" s="99">
        <v>511.4429324737304</v>
      </c>
      <c r="P22" s="99">
        <v>444.1986825137216</v>
      </c>
      <c r="Q22" s="99">
        <v>310.2543156556031</v>
      </c>
      <c r="R22" s="99">
        <v>201.8090254928677</v>
      </c>
      <c r="S22" s="99">
        <v>327.38006495204223</v>
      </c>
      <c r="T22" s="99">
        <v>315.9556644214427</v>
      </c>
      <c r="U22" s="99">
        <v>848.039692145145</v>
      </c>
      <c r="V22" s="99">
        <v>277.11869414549085</v>
      </c>
      <c r="W22" s="99">
        <v>108.92619002335995</v>
      </c>
      <c r="X22" s="99">
        <v>78.15166880239587</v>
      </c>
      <c r="Y22" s="100">
        <v>38979.962721627526</v>
      </c>
      <c r="Z22" s="99">
        <v>2956.559073381328</v>
      </c>
      <c r="AA22" s="99">
        <v>803.2500400588306</v>
      </c>
      <c r="AC22" s="92"/>
    </row>
    <row r="24" ht="11.25">
      <c r="A24" s="24" t="s">
        <v>102</v>
      </c>
    </row>
    <row r="26" ht="12" customHeight="1">
      <c r="A26" s="54" t="s">
        <v>97</v>
      </c>
    </row>
    <row r="27" ht="11.25">
      <c r="D27" s="54"/>
    </row>
    <row r="29" ht="11.25">
      <c r="D29" s="94"/>
    </row>
    <row r="30" spans="4:23" ht="11.25">
      <c r="D30" s="95"/>
      <c r="E30" s="51"/>
      <c r="F30" s="96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ht="11.25">
      <c r="D31" s="97"/>
    </row>
  </sheetData>
  <sheetProtection/>
  <mergeCells count="4">
    <mergeCell ref="B3:C4"/>
    <mergeCell ref="D3:D4"/>
    <mergeCell ref="D5:AA5"/>
    <mergeCell ref="E3:A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sintético de la actividad de la construcción, insumos para la construcción, puestos de trabajo registrados, y superficie cubierta registrada desde 2012 en adelante</dc:title>
  <dc:subject>Serie histórica</dc:subject>
  <dc:creator>indec</dc:creator>
  <cp:keywords>Indicador sintético de la actividad de la construcción, insumos para la construcción, puestos de trabajo registrados, y superficie cubierta registrada desde 2012 en adelante</cp:keywords>
  <dc:description/>
  <cp:lastModifiedBy>Pighin Pablo</cp:lastModifiedBy>
  <cp:lastPrinted>2019-06-11T20:52:03Z</cp:lastPrinted>
  <dcterms:created xsi:type="dcterms:W3CDTF">2004-08-20T17:20:43Z</dcterms:created>
  <dcterms:modified xsi:type="dcterms:W3CDTF">2019-06-12T18:54:44Z</dcterms:modified>
  <cp:category>Serie histórica isac;Indicador sintético de la actividad de la construcción, insumos para la construcción, puestos de trabajo registrados, y superficie cubierta registrada desde 2012 en adelante;Indicadores de coyuntura de la actividad de la construcción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